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 tabRatio="665" activeTab="3"/>
  </bookViews>
  <sheets>
    <sheet name="گزارش کلی" sheetId="9" r:id="rId1"/>
    <sheet name="ادبیات و علوم انسانی" sheetId="1" r:id="rId2"/>
    <sheet name="کشاورزی و منابع طبیعی" sheetId="2" r:id="rId3"/>
    <sheet name="علوم" sheetId="3" r:id="rId4"/>
    <sheet name="فنی و مهندسی" sheetId="4" r:id="rId5"/>
    <sheet name="روانشناسی و علوم تربیتی" sheetId="5" r:id="rId6"/>
    <sheet name="مشگین‌شهر" sheetId="6" r:id="rId7"/>
    <sheet name="مغان" sheetId="7" r:id="rId8"/>
    <sheet name="نمین" sheetId="8" r:id="rId9"/>
  </sheets>
  <definedNames>
    <definedName name="_xlnm._FilterDatabase" localSheetId="2" hidden="1">'کشاورزی و منابع طبیعی'!#REF!</definedName>
  </definedNames>
  <calcPr calcId="145621"/>
</workbook>
</file>

<file path=xl/calcChain.xml><?xml version="1.0" encoding="utf-8"?>
<calcChain xmlns="http://schemas.openxmlformats.org/spreadsheetml/2006/main">
  <c r="C10" i="9" l="1"/>
  <c r="C3" i="9" l="1"/>
  <c r="C9" i="9" l="1"/>
  <c r="C8" i="9" l="1"/>
  <c r="C7" i="9"/>
  <c r="C6" i="9"/>
  <c r="C5" i="9"/>
  <c r="C4" i="9"/>
  <c r="C2" i="9"/>
  <c r="D161" i="1" l="1"/>
  <c r="E102" i="2" l="1"/>
  <c r="H3" i="2" s="1"/>
  <c r="C14" i="9" l="1"/>
  <c r="B21" i="8"/>
  <c r="C21" i="8"/>
  <c r="D21" i="8"/>
  <c r="D6" i="7"/>
  <c r="C6" i="7"/>
  <c r="B6" i="7"/>
  <c r="B7" i="6"/>
  <c r="C7" i="6"/>
  <c r="D7" i="6"/>
  <c r="D49" i="5"/>
  <c r="C49" i="5"/>
  <c r="B49" i="5"/>
  <c r="D34" i="4"/>
  <c r="C34" i="4"/>
  <c r="B34" i="4"/>
  <c r="B56" i="3"/>
  <c r="C56" i="3"/>
  <c r="D56" i="3"/>
  <c r="B102" i="2"/>
  <c r="C102" i="2"/>
  <c r="D102" i="2"/>
  <c r="B161" i="1"/>
  <c r="C161" i="1"/>
  <c r="E21" i="8"/>
  <c r="H3" i="8" s="1"/>
  <c r="C20" i="9" s="1"/>
  <c r="E6" i="7"/>
  <c r="H3" i="7" s="1"/>
  <c r="C19" i="9" s="1"/>
  <c r="E7" i="6"/>
  <c r="H3" i="6" s="1"/>
  <c r="C18" i="9" s="1"/>
  <c r="E49" i="5"/>
  <c r="H3" i="5" s="1"/>
  <c r="C17" i="9" s="1"/>
  <c r="E34" i="4"/>
  <c r="H3" i="4" s="1"/>
  <c r="C16" i="9" s="1"/>
  <c r="E161" i="1"/>
  <c r="H3" i="1" s="1"/>
  <c r="C13" i="9" s="1"/>
  <c r="E56" i="3"/>
  <c r="H3" i="3" s="1"/>
  <c r="C15" i="9" s="1"/>
  <c r="C21" i="9" l="1"/>
</calcChain>
</file>

<file path=xl/sharedStrings.xml><?xml version="1.0" encoding="utf-8"?>
<sst xmlns="http://schemas.openxmlformats.org/spreadsheetml/2006/main" count="1856" uniqueCount="474">
  <si>
    <t>ردیف</t>
  </si>
  <si>
    <t>انجمن علمی</t>
  </si>
  <si>
    <t>نوع برنامه</t>
  </si>
  <si>
    <t>عنوان برنامه</t>
  </si>
  <si>
    <t>گستره برنامه</t>
  </si>
  <si>
    <t>ادیان و عرفان</t>
  </si>
  <si>
    <t>فعالیت آموزشی</t>
  </si>
  <si>
    <t>دانشکده‌ای</t>
  </si>
  <si>
    <t>تاریخ</t>
  </si>
  <si>
    <t>گفتگوی علمی و تخصصی</t>
  </si>
  <si>
    <t>قرائت متون تاریخی به زبان جهان‌گشای جوینی</t>
  </si>
  <si>
    <t>آشنایی با سنگ‌ها و استفاده آن‌ها در نیای قدیم</t>
  </si>
  <si>
    <t>رویداد علمی</t>
  </si>
  <si>
    <t>یکصدمین سالگرد پایان امپراتوری تزاری و سقوط رومانوف‌ها</t>
  </si>
  <si>
    <t>جغرافیا و برنامه ریزی</t>
  </si>
  <si>
    <t>گفت‌وگوی علمی و تخصصی</t>
  </si>
  <si>
    <t>پخش و تحلیل فیلم محیط زیستی  Home</t>
  </si>
  <si>
    <t>دانشگاهی</t>
  </si>
  <si>
    <t>اتحادیه کشوری</t>
  </si>
  <si>
    <t>حضور در انتخابات اتحادیه کشوری جغرافیا و برنامه‌ریزی</t>
  </si>
  <si>
    <t>کشوری</t>
  </si>
  <si>
    <t>حضور در اولین جلسه اتحادیه کشوری جغرافیا و برنامه‌ریزی</t>
  </si>
  <si>
    <t>زبان و ادبیات عربی</t>
  </si>
  <si>
    <t>تجلیل از دانشجویان برتر گروه و معارفه اساتید</t>
  </si>
  <si>
    <t>مسابقه کتابخوانی نبراس</t>
  </si>
  <si>
    <t>استانی</t>
  </si>
  <si>
    <t>همایش روز جهانی عربی</t>
  </si>
  <si>
    <t>تولید و نشر محتوای علمی</t>
  </si>
  <si>
    <t>زبان و ادبیات فارسی</t>
  </si>
  <si>
    <t>ژئوموروفولوژی</t>
  </si>
  <si>
    <t>کارهای میدانی و آزمایشگاهی</t>
  </si>
  <si>
    <t>فلسفه</t>
  </si>
  <si>
    <t>افتتاح اتاق حکمت و فلسفه</t>
  </si>
  <si>
    <t>همایش روز جهانی فلسفه</t>
  </si>
  <si>
    <t>ساخت کلیپ فلسفه چیست؟</t>
  </si>
  <si>
    <t>مدیریت بازرگانی</t>
  </si>
  <si>
    <t>نشست تخصصی ایجاد و توسعه‌ی برند شخصی در فضای کسب‌و‌کار</t>
  </si>
  <si>
    <t>گفت و گوی علمی و تخصصی</t>
  </si>
  <si>
    <t>مدیر گپ</t>
  </si>
  <si>
    <t>سمینار شناخت تیپ‌های رفتاری و ارتباط موثر با متد دیسک</t>
  </si>
  <si>
    <t>مدیر گپ 2</t>
  </si>
  <si>
    <t>هنر</t>
  </si>
  <si>
    <t>نمایشگاه طراحی آقای یحیی حسین‌زاده</t>
  </si>
  <si>
    <t>اجرای دکور دهمین جشنواره ملی حرکت</t>
  </si>
  <si>
    <t>تزیین و برگزاری نمایشگاه عکس انقلاب</t>
  </si>
  <si>
    <t>ایجاد وبلاگ</t>
  </si>
  <si>
    <t>Total</t>
  </si>
  <si>
    <t>باغبانی</t>
  </si>
  <si>
    <t>صنایع چوب و کاغذ</t>
  </si>
  <si>
    <t>معارفه دانشجویان ورودی جدید</t>
  </si>
  <si>
    <t>علوم دامی</t>
  </si>
  <si>
    <t>ارتباطات و همکاری‌های علمی</t>
  </si>
  <si>
    <t>بازدید از مزرعه پرورش ماهی</t>
  </si>
  <si>
    <t>صنایع غذایی</t>
  </si>
  <si>
    <t>جنگل</t>
  </si>
  <si>
    <t>پاکسازی محوطه دریاچه شورابیل</t>
  </si>
  <si>
    <t>مهندسی خاک</t>
  </si>
  <si>
    <t>بزرگداشت روز جهانی خاک</t>
  </si>
  <si>
    <t>بازدید از موزه علوم اردبیل</t>
  </si>
  <si>
    <t>مرتع و آبخیزداری</t>
  </si>
  <si>
    <t>مهندسی آب</t>
  </si>
  <si>
    <t>نشریه تخصصی مهندسی آب</t>
  </si>
  <si>
    <t>کارگاه آموزشی کاربردی ArcGis</t>
  </si>
  <si>
    <t>مهندسی فضای سبز</t>
  </si>
  <si>
    <t>آمار</t>
  </si>
  <si>
    <t>دوره آموزشی نرم‌افزار R</t>
  </si>
  <si>
    <t xml:space="preserve">آمار </t>
  </si>
  <si>
    <t>دوره آموزشی نرم‌افزار SPSS</t>
  </si>
  <si>
    <t>زمین‌شناسی</t>
  </si>
  <si>
    <t>معارفه دانشجویان جدیدالورود</t>
  </si>
  <si>
    <t>زیست‌شناسی</t>
  </si>
  <si>
    <t>گردهمایی زیست محیطی</t>
  </si>
  <si>
    <t>آشنایی با نرم‌افزار Spss</t>
  </si>
  <si>
    <t>سبز</t>
  </si>
  <si>
    <t>محیط زیست</t>
  </si>
  <si>
    <t>انتقال آب از حوضه ارس</t>
  </si>
  <si>
    <t>چرا باید دیده‌بان باشیم؟</t>
  </si>
  <si>
    <t>شیمی کاربردی</t>
  </si>
  <si>
    <t>نشریه کیمیا</t>
  </si>
  <si>
    <t>علوم کامپیوتر</t>
  </si>
  <si>
    <t>مسابقات برنامه‌نویسی mcpc</t>
  </si>
  <si>
    <t>فیزیک</t>
  </si>
  <si>
    <t>سمینار پدیده‌های بحرانی در نظریه اطلاعات کوانتومی</t>
  </si>
  <si>
    <t>سمینار تکانه زاویه‌ای مداری نوری</t>
  </si>
  <si>
    <t>کارگاه فن بیان و سخنوری</t>
  </si>
  <si>
    <t>کارگاه آموزشی مهارت‌های Microsoft-Word</t>
  </si>
  <si>
    <t>سمینار درهم تنیدگی و ناهمخوانی کوانتومی برای یک مدل هایزنبرگ</t>
  </si>
  <si>
    <t>صندلی داغ با حضور دکتر ناصر سپهری</t>
  </si>
  <si>
    <t>پلاسما و کاربردهای آن‌ها</t>
  </si>
  <si>
    <t>صندلی داغ با حضور دکتر گوهری</t>
  </si>
  <si>
    <t>سمینار بررسی دینامیک غیرخطی زنجیره خطی از نانو ذرات فلزی در انورکنش با لیزر</t>
  </si>
  <si>
    <t>سیمنار پیچش پروتئین</t>
  </si>
  <si>
    <t>کارگاه آموزشی نرم‌افزار EndNote</t>
  </si>
  <si>
    <t>صندلی داغ با حضور رئیس دانشکده علوم (دکتر احدپور)</t>
  </si>
  <si>
    <t>ویژه برنامه هفته ترویج فیزیک (روز جهانی فیزیک)</t>
  </si>
  <si>
    <t>جشن بزرگ هفته ترویج فیزیک</t>
  </si>
  <si>
    <t>رباتیک</t>
  </si>
  <si>
    <t>کارآفرینی</t>
  </si>
  <si>
    <t>مهندسی برق</t>
  </si>
  <si>
    <t>کارگاه تخصصی  AVR</t>
  </si>
  <si>
    <t>مقاله‌نویسی و پروپوزال‌نویسی</t>
  </si>
  <si>
    <t>مهندسی شیمی</t>
  </si>
  <si>
    <t>دوره آموزشی نرم‌افزار  Hysys</t>
  </si>
  <si>
    <t>گرایش‌های تخصصی و بازارکار مهندسی شیمی، حال و آینده</t>
  </si>
  <si>
    <t>نشست مشترک صنعت با اساتید و دانشجویان</t>
  </si>
  <si>
    <t>دوره آموزشی کامسول</t>
  </si>
  <si>
    <t>دوره آموزشی نرم‌افزار  Matlab</t>
  </si>
  <si>
    <t>کارگاه آموزشی سیمولینک</t>
  </si>
  <si>
    <t>کارگاه آموزشی نرم‌افزار مدیریت منابع علمی  (End Note)</t>
  </si>
  <si>
    <t>مهندسی عمران</t>
  </si>
  <si>
    <t>بازدید از اداره کل حمل و نقل</t>
  </si>
  <si>
    <t>بازدید از تصفیه‌خانه سد یامچی</t>
  </si>
  <si>
    <t>بررسی فنی زلزله کرمانشاه</t>
  </si>
  <si>
    <t>مهندسی معماری</t>
  </si>
  <si>
    <t>دوره مقدماتی اسکیس</t>
  </si>
  <si>
    <t>دوره پیشرفته اسکیس</t>
  </si>
  <si>
    <t>دوره مقدماتی فوتوشاپ</t>
  </si>
  <si>
    <t>دوره پیشرفته فوتوشاپ</t>
  </si>
  <si>
    <t>بازدید علمی از ماسوله</t>
  </si>
  <si>
    <t>مهندسی مکانیک</t>
  </si>
  <si>
    <t>Microfluidics &amp; Microfabrications</t>
  </si>
  <si>
    <t>مسابقه نجات تخم‌مرغ</t>
  </si>
  <si>
    <t>تربیت‌بدنی</t>
  </si>
  <si>
    <t>kinesio taiping - نوارهای درمانی کشی</t>
  </si>
  <si>
    <t>روانشناسی</t>
  </si>
  <si>
    <t>نشریه تخصصی روان‌شناسی</t>
  </si>
  <si>
    <t>کارگاه آموزشی تیپ‌های شخصیتی و ازدواج</t>
  </si>
  <si>
    <t>علوم‌تربیتی</t>
  </si>
  <si>
    <t>کاربرد تست هوش وکسلر کودکان - نسخه‌ی چهارم</t>
  </si>
  <si>
    <t>مشاوره</t>
  </si>
  <si>
    <t>کارگاه آسیب‌های اجتماعی</t>
  </si>
  <si>
    <t>کارگاه‌های مجازی تخصصی</t>
  </si>
  <si>
    <t>مسابقه و جشن انقلاب</t>
  </si>
  <si>
    <t>گیاهان دارویی</t>
  </si>
  <si>
    <t>بازدید از مزرعه زعفران</t>
  </si>
  <si>
    <t>تولیدات گیاهی</t>
  </si>
  <si>
    <t>آموزش عملی علم و هنر هرس</t>
  </si>
  <si>
    <t>ماشین‌آلات کشاورزی</t>
  </si>
  <si>
    <t>بازدید از کشت و صنعت</t>
  </si>
  <si>
    <t>علوم مهندسی</t>
  </si>
  <si>
    <t>سمینار آموزشی موجک‌ها (Wavelets)</t>
  </si>
  <si>
    <t>سمینار آشنایی با روش‌های مختلف جداسازی سلول‌های سرطانی توسط فناوری مایکروفلویدیک</t>
  </si>
  <si>
    <t>سمینار آموزشی آشنایی با مهندسی کنترل</t>
  </si>
  <si>
    <t>سمینار آموزشی نیروگاه‌های انرژی‌های تجدیدپذیر</t>
  </si>
  <si>
    <t>سمینار آموزشی سیستم‌های میکروالکترومکانیک (MEMS)</t>
  </si>
  <si>
    <t>جشن روز دانشجو</t>
  </si>
  <si>
    <t>سمینار آموزشی پیش‌بینی عوارض داروها با استفاده از سیستم‌‌های توصیه‌گر</t>
  </si>
  <si>
    <t>دوره آموزشی نرم‌افزار کتیا</t>
  </si>
  <si>
    <t>دوره آموزشی نرم‌افزار متلب</t>
  </si>
  <si>
    <t>مکانیک بیوسیتم</t>
  </si>
  <si>
    <t>کارگاه آموزشی کشت هیدروپونیک</t>
  </si>
  <si>
    <t>همایش کودکان سرطانی</t>
  </si>
  <si>
    <r>
      <t xml:space="preserve">نشریه تربیت </t>
    </r>
    <r>
      <rPr>
        <sz val="10"/>
        <rFont val="Times New Roman"/>
        <family val="1"/>
      </rPr>
      <t>–</t>
    </r>
    <r>
      <rPr>
        <sz val="10"/>
        <rFont val="IRANSansWeb"/>
        <family val="1"/>
      </rPr>
      <t xml:space="preserve"> شماره 1</t>
    </r>
  </si>
  <si>
    <t>مسابقه برج‌های کاغذی</t>
  </si>
  <si>
    <t>مسابقه دومینو</t>
  </si>
  <si>
    <t>خلاقیت علمی</t>
  </si>
  <si>
    <t>برپایی سفره هفت‌سین تخصصی خاک</t>
  </si>
  <si>
    <t>برپایی سفره هفت‌سین فلسفی</t>
  </si>
  <si>
    <t>کارگاه آموزشی بام سبز</t>
  </si>
  <si>
    <t>کارگاه آموزشی آینده‌نگاری شهری و آینده شهرها</t>
  </si>
  <si>
    <t>مسابقه عکاسی به مناسبت روز هوای پاک</t>
  </si>
  <si>
    <t>کارگاه آشنایی با حیوانات آزمایشگاهی</t>
  </si>
  <si>
    <t>نشست علمی تخصصی با موضوع شخصیت مشاور</t>
  </si>
  <si>
    <t>نشست علمی تخصصی با موضوع اهمیت رابطه در فرآیند مشاوره</t>
  </si>
  <si>
    <t>همایش مغزت را بشناس</t>
  </si>
  <si>
    <t>آموزش زبان انگلیسی</t>
  </si>
  <si>
    <t>دومین جشنواره ملی عکس طبیعت</t>
  </si>
  <si>
    <t>کارگاه آموزشی کاربرد سیستم‌های فازی در علوم خاک</t>
  </si>
  <si>
    <t>چهارمین دوره مسابقات سازه‌های ماکارونی</t>
  </si>
  <si>
    <t>کارگاه شکست عاطفی</t>
  </si>
  <si>
    <t>جشنواره خیریه</t>
  </si>
  <si>
    <t>کارگاه کاربرد نرم‌افزار Germin در تجزیه بذر</t>
  </si>
  <si>
    <t>بزرگداشت روز مهندس</t>
  </si>
  <si>
    <t>نشریه کاغذ سبز - شماره 4</t>
  </si>
  <si>
    <t>نشریه کاغذ سبز - شماره 5</t>
  </si>
  <si>
    <t>سمینار مطالعه خواص نوری غیرخطی در نانو ساختارها</t>
  </si>
  <si>
    <t>سمینار مدل BTW روی شبکه‌های همبسته</t>
  </si>
  <si>
    <t>جشن پازل بند</t>
  </si>
  <si>
    <t>احیای محوطه بقعه شیخ جبرائیل - درختکاری</t>
  </si>
  <si>
    <t>نشست تخصصی معرفی و آغاز به کار پروژه نجات جنگل فندقلو</t>
  </si>
  <si>
    <t>کارگاه آموزشی Spss</t>
  </si>
  <si>
    <t>نشست تخصصی اخلاق دانشجویی</t>
  </si>
  <si>
    <t>کارگاه قرائت متون تاریخی به زبان ترکی آذربایجانی</t>
  </si>
  <si>
    <t>نشست علمی نقد و بررسی اشعار خطایی</t>
  </si>
  <si>
    <t>تجلیل از دانشجویان روشندل‌یار به مناسبت روز عصای سفید</t>
  </si>
  <si>
    <t>مسابقه عکاسی</t>
  </si>
  <si>
    <t>روزی با زیست</t>
  </si>
  <si>
    <t>همایش معارفه زیستی</t>
  </si>
  <si>
    <t>کار با حیوانات آزمایشگاهی</t>
  </si>
  <si>
    <t>مسابقه سبزه عید</t>
  </si>
  <si>
    <t>کارگاه ارزیابی کیفیت خدمات آموزشی</t>
  </si>
  <si>
    <t>نمایشگاه نکوداشت طبیعت</t>
  </si>
  <si>
    <t>باستان شناسی</t>
  </si>
  <si>
    <t>بررسی آیین و سنن عید نوروز در میان اقوام ایرانی</t>
  </si>
  <si>
    <t>مسابقه نقاشی</t>
  </si>
  <si>
    <t>کارگاه آموزشی مدل‌سازی هیدرولوژیکی Win Tr-55</t>
  </si>
  <si>
    <t>کارگاه آموزشی طرح احیاء بیولوژیکی دریاچه‌ی ارومیه</t>
  </si>
  <si>
    <t>کارگاه آموزشی کاربردی نرم‌افزار جامع‌التفاسیر و ورد</t>
  </si>
  <si>
    <t>مشاعره دومین کنگره بین‌المللی عرفان در کلام مولانا - دوره مقدماتی</t>
  </si>
  <si>
    <t>کارگاه آموزشی طراحی منظر خشک</t>
  </si>
  <si>
    <t>کارگاه آموزشی طراحی منظر برای کاهش مصرف انرژی</t>
  </si>
  <si>
    <t>کارگاه آموزشی دیوار زنده</t>
  </si>
  <si>
    <t>مسابقه مجازی چالش ترجمه</t>
  </si>
  <si>
    <t>تجلیل از برندگان مسابقه کتابخوانی نبراس و دانشجویان برتر گروه عربی</t>
  </si>
  <si>
    <t>مناظره‌ی علمی ادبی "موت المولف، بین الرد و الاثبات"</t>
  </si>
  <si>
    <t>کارگاه رزومه‌نویسی</t>
  </si>
  <si>
    <t>مدیر گپ 3</t>
  </si>
  <si>
    <t>نشست با حضور بانوان مدیر استان اردبیل</t>
  </si>
  <si>
    <t>مدیر گپ 4</t>
  </si>
  <si>
    <t>کارگاه معرفت‌شناسی 2</t>
  </si>
  <si>
    <t>نشست تبیین مسئله طلاق و از هم گسیختگی خانواده</t>
  </si>
  <si>
    <t>پاکسازی شهر ایردموسی</t>
  </si>
  <si>
    <t>مراسم گرامیداشت هفته منابع طبیعی</t>
  </si>
  <si>
    <t>درختکاری به مناسبت هفته منابع طبیعی و روز درختکاری</t>
  </si>
  <si>
    <t>بازدید از باغات روستای نصیرآباد</t>
  </si>
  <si>
    <t>درختکاری در محوطه دانشکده به مناسبت روز درختکاری</t>
  </si>
  <si>
    <t>بازدید از هجدهمین نمایشگاه دستاوردهای پژوهشی و فن بازار اردبیل</t>
  </si>
  <si>
    <t>بازدید از مزرعه کشت آویشن</t>
  </si>
  <si>
    <t>حضور در انتخابات اتحادیه کشوری روانشناسی و مشاوره</t>
  </si>
  <si>
    <t>کارگاه آشنایی با نرم‌افزارهای عرفان اسلامی و جامع‌التفاسیر</t>
  </si>
  <si>
    <t>بازدید از موزه‌های استان اردبیل</t>
  </si>
  <si>
    <t>کارگاه آموزشی تکنیک‌های وورد</t>
  </si>
  <si>
    <t>کارگاه معرفت‌شناسی</t>
  </si>
  <si>
    <t>کارگاه افزایش مهارت‌های کار تیمی</t>
  </si>
  <si>
    <t>کارگاه آشنایی با نرم‌افزار هلو - گروه اول</t>
  </si>
  <si>
    <t>کارگاه آشنایی با نرم‌افزار هلو - گروه دوم</t>
  </si>
  <si>
    <t>کارگاه آموزشی پروپوزال‌نویسی</t>
  </si>
  <si>
    <t>کارگاه آموزش بن‌سای</t>
  </si>
  <si>
    <t>کارگاه آموزش ساخت تراریوم و کاشت بذر کاکتوس</t>
  </si>
  <si>
    <t>کارگاه اصول و مبانی کاربرد کامپیوتر در منابع طبیعی</t>
  </si>
  <si>
    <t>کارگاه آماده‌سازی آزمون کنکور کارشناسی ارشد</t>
  </si>
  <si>
    <t>کارگاه سازه‌های چوبی</t>
  </si>
  <si>
    <t>کارگاه اصلاح الگوی مصرف</t>
  </si>
  <si>
    <t>همایش تالاب‌ها و دریاچه‌های استان اردبیل؛ چالش‌ها و راهکارها</t>
  </si>
  <si>
    <t>کارگاه تحلیل داده‌های مکانی خاک با استفاده از نرم‌افزار Matlab</t>
  </si>
  <si>
    <t>کارگاه مدیریت خاک در منابع طبیعی</t>
  </si>
  <si>
    <t>کارگاه آشنایی با دستگاه شبیه‌ساز باران و نمونه‌برداری رواناب و رسوب در عرصه</t>
  </si>
  <si>
    <t>کارگاه آموزشی اندازه‌گیری، ثبت و تحلیل داده‌های هیدروکلیماتولوژی</t>
  </si>
  <si>
    <t>کارگاه آشنایی با زلزله</t>
  </si>
  <si>
    <t>کارگاه بردهای منبع‌باز آردینو</t>
  </si>
  <si>
    <t>کارگاه فرهنگ دانشگاهی</t>
  </si>
  <si>
    <t>کارگاه آموزشی روش تحقیق</t>
  </si>
  <si>
    <t>دوره آموزشی Matlab</t>
  </si>
  <si>
    <t>آشنایی با نرم‌افزار isi</t>
  </si>
  <si>
    <t>کارگاه پیشگیری از اعتیاد</t>
  </si>
  <si>
    <t>کارگاه کاربردهای علمی کفش‌های مختلف در علوم ورزشی و تندرستی</t>
  </si>
  <si>
    <t>کارگاه مهارت‌های زندگی با محوریت ارتباط موثر</t>
  </si>
  <si>
    <t>کارگاه مدیریت استرس</t>
  </si>
  <si>
    <t>کارگاه آزمون mmpi۲</t>
  </si>
  <si>
    <t>کارگاه تبیین فلسفه آموزش الکترونیک</t>
  </si>
  <si>
    <t>کارگاه ارائه مدل نظری و مفهومی جهت تبیین تعارضات زناشویی</t>
  </si>
  <si>
    <t>کارگاه مقاله‌نویسی</t>
  </si>
  <si>
    <t>کارگاه ارائه مدل ساختاری ذهن آگاهی و کیفیت خواب در بهبود بهزیستی روانشناختی افراد</t>
  </si>
  <si>
    <t>کارگاه حساسیت‌زدایی و بازپردازش حرکات چشمی</t>
  </si>
  <si>
    <t>کارگاه تبیین نظریه کنترل اجتماعی در تبیین رفتار انحرافی</t>
  </si>
  <si>
    <t>نشریه علمی تخصصی پویش</t>
  </si>
  <si>
    <t>کارگاه آموزشی ساخت ربات</t>
  </si>
  <si>
    <t>مسابقات رباتیک صدراکاپ</t>
  </si>
  <si>
    <t>تعداد انجمن</t>
  </si>
  <si>
    <t>تعداد انجمن فعال</t>
  </si>
  <si>
    <t>تعداد انجمن غیرفعال</t>
  </si>
  <si>
    <t>انجمن‌های غیرفعال</t>
  </si>
  <si>
    <t>حضور در انتخابات اتحادیه کشوری هنر</t>
  </si>
  <si>
    <t>حضور در اولین جلسه اتحادیه کشوری هنر</t>
  </si>
  <si>
    <t>حضور در انتخابات اتحادیه کشوری فلسفه</t>
  </si>
  <si>
    <t>کارگاه آشنایی با مالکیت فکری و اصول ثبت اختراع</t>
  </si>
  <si>
    <t>جشن همیاران محیط‌زیست ایران دیار</t>
  </si>
  <si>
    <t>کارگاه آموزش ساخت سازه‌های ماکارونی</t>
  </si>
  <si>
    <t>اولین مسابقه مهندسی بازیافت مواد لیگنوسلولزی</t>
  </si>
  <si>
    <t>علوم سیاسی</t>
  </si>
  <si>
    <t>مناظره دانشجویی با موضوع نقش دیپلماسی در حل معضلات کشور</t>
  </si>
  <si>
    <t>کارگاه آموزش نرم‌افزار اکسل</t>
  </si>
  <si>
    <t>نشست تخصصی فرسودگی تحصیلی</t>
  </si>
  <si>
    <t>مدیریت جهانگردی</t>
  </si>
  <si>
    <t>نشست تخصصی بررسی فرصت‌ها و چالش‌های گردشگری استان اردبیل</t>
  </si>
  <si>
    <t>وبلاگ</t>
  </si>
  <si>
    <t>نشریات چاپ شده</t>
  </si>
  <si>
    <t>فعالیت‌های انجام شده</t>
  </si>
  <si>
    <t>عضویت در شورای اصلی اتحادیه کشوری</t>
  </si>
  <si>
    <t>حضور در جلسات اتحادیه کشوری</t>
  </si>
  <si>
    <t>عنوان</t>
  </si>
  <si>
    <t>تعداد</t>
  </si>
  <si>
    <t>کارگاه مدیریت فضای سبز شهری</t>
  </si>
  <si>
    <t>دانشکده</t>
  </si>
  <si>
    <t>تعداد فعالیت</t>
  </si>
  <si>
    <t>ادبیات و علوم انسانی</t>
  </si>
  <si>
    <t>کشاورزی و منابع طبیعی</t>
  </si>
  <si>
    <t>علوم</t>
  </si>
  <si>
    <t>فنی و مهندسی</t>
  </si>
  <si>
    <t>روانشناسی و علوم تربیتی</t>
  </si>
  <si>
    <t>کشاورزی مشگین‌شهر</t>
  </si>
  <si>
    <t>فناوری‌های نوین نمین</t>
  </si>
  <si>
    <t>مجموع فعالیت‌های انجمن‌های علمی</t>
  </si>
  <si>
    <t>سنجش از دور</t>
  </si>
  <si>
    <t>مهندسی مکانیزاسیون</t>
  </si>
  <si>
    <t xml:space="preserve">ریاضی، نجوم، </t>
  </si>
  <si>
    <t xml:space="preserve">شبکه هوشمند انرژی، مهندسی کامپیوتر، </t>
  </si>
  <si>
    <t>دوره آموزشی رباتیک</t>
  </si>
  <si>
    <t>کشاورزی و منابع طبیعی مغان</t>
  </si>
  <si>
    <t>حقوق</t>
  </si>
  <si>
    <t>وکالت در نکاح</t>
  </si>
  <si>
    <t>روش‌های درون‌یابی در ‌Gis</t>
  </si>
  <si>
    <t>کارگاه آموزشی ارزیابی اقتصادی طرح‌های جنگلداری</t>
  </si>
  <si>
    <t>مسابقه عکاسی سفره هفت‌سین با موضوع طبیعت</t>
  </si>
  <si>
    <t>بین‌المللی</t>
  </si>
  <si>
    <t>نشست خلاقیت در روش‌شناسی و سبک نگارش مقالات علوم رفتاری-شناختی</t>
  </si>
  <si>
    <t>بازدید از کلینیک توانبخشی حضرت ابوالفضل علیه‌السلام</t>
  </si>
  <si>
    <t>نشریه مهندسی فضای سبز - شماره 3</t>
  </si>
  <si>
    <t>عوامل خشکی و راهکارهای احیای دریاچه ارومیه</t>
  </si>
  <si>
    <t>مشاعره دومین کنگره بین‌المللی عرفان در کلام مولانا - دوره دوم</t>
  </si>
  <si>
    <t>هم‌اندیشی با مدیر آب و خاک استان اردبیل</t>
  </si>
  <si>
    <t>نشست تبیین و تحلیل سواد فضای مجازی</t>
  </si>
  <si>
    <t>نشست فن بیان و مهارت‌های گویندگی و اجرا</t>
  </si>
  <si>
    <t>کارگاه فلسفه طبیعت</t>
  </si>
  <si>
    <t>مسابقه عکاسی با محوریت کشاورزی</t>
  </si>
  <si>
    <t>کارگاه آموزشی کتیا</t>
  </si>
  <si>
    <t>کارگاه طبقه‌بندی تصاویر ماهواره‌ای به روش پیکسل پایه با استفاده از نرم‌افزار Envi</t>
  </si>
  <si>
    <t>نشست علمی تخصصی با موضوع آشنایی با سبک‌های مشاوره‌ای</t>
  </si>
  <si>
    <t>نشریه طراحان منظر - شماره 1</t>
  </si>
  <si>
    <t>کارگاه آموزشی عکاسی</t>
  </si>
  <si>
    <t>تولیدات دامی</t>
  </si>
  <si>
    <t>بازدید از مرکز پرورش و اصلاح نژاد گوسفند مغانی</t>
  </si>
  <si>
    <t>کارگاه آموزشی اجرا و تفسیر آزمون میلون</t>
  </si>
  <si>
    <t>نشست علمی تخصصی با موضوع شناسایی تله‌های زندگی درمانگران</t>
  </si>
  <si>
    <t>کارگاه آشنایی با آیین نگارش حقوقی</t>
  </si>
  <si>
    <t>کارگاه طبقه‌بندی تصاویر ماهواره‌ای به روش شی‌گرا با استفاده از نرم‌افزار Ecognition</t>
  </si>
  <si>
    <t>کنگره بین‌المللی عرفان در کلام مولانا</t>
  </si>
  <si>
    <t>هم‌اندیشی  با مدیرکل سازمان پارک‌ها و فضای سبز استان</t>
  </si>
  <si>
    <t>برگزاری مسابقه طراحی محوطه کتابخانه دانشگاه محقق اردبیلی</t>
  </si>
  <si>
    <t>نشست تخصصی با اعضای شورای شهر</t>
  </si>
  <si>
    <t>نشست تخصصی با مدیران جهاد کشاورزی، شهرداری و سازمان پارک‌ها</t>
  </si>
  <si>
    <t>کارگاه تقلبات مواد غذایی</t>
  </si>
  <si>
    <t>حضور در مرحله دانشگاهی یازدهمین جشنواره ملی حرکت</t>
  </si>
  <si>
    <t>ژنتیک و تولیدات گیاهی</t>
  </si>
  <si>
    <t>برگزاری نمایشگاه و فروشگاه خیریه گل و گیاه</t>
  </si>
  <si>
    <t>برگزاری کارگاه تلقیح مصنوعی</t>
  </si>
  <si>
    <t>بازدید از مرکز اصلاح نژاد گوسفند مغانی جعفرآباد</t>
  </si>
  <si>
    <t>بازدید از مرکز نگهداری شترهای دوکوهانه</t>
  </si>
  <si>
    <t>کارگاه تشریح حیوانات آزمایشگاهی</t>
  </si>
  <si>
    <t>برگزاری مسابقه جنگا</t>
  </si>
  <si>
    <t>کلاس‌های آموزشی کتیای پیشرفته</t>
  </si>
  <si>
    <t>کارگاه آموزشی نرم‌افزار Spss</t>
  </si>
  <si>
    <t>کلاس‌های آموزشی نرم‌افزار سالیدورکس</t>
  </si>
  <si>
    <t>کارگاه تخصصی استفاده از شبکه عصبی مصنوعی در نرم‌افزار Spss برای ایجاد توابع انتقالی خاک</t>
  </si>
  <si>
    <t>کارگاه تخصصی استفاده از روش منطق فازی در نرم‌افزار Matlab برای ایجاد توابع انتقالی خاک</t>
  </si>
  <si>
    <t>کارگاه تخصصی استفاده از روش‌های تجزیه به مولفه‌های اصلی و رگرسیونی در نرم‌افزار Spss برای ایجاد توابع انتقالی خاک</t>
  </si>
  <si>
    <t>برگزاری مسابقه دومینو در مرحله دانشگاهی یازدهمین جشنواره ملی حرکت</t>
  </si>
  <si>
    <t>سمینار بافت‌شناسی و تشخیص لام</t>
  </si>
  <si>
    <t>کارگاه تهیه مقاطع بافتی</t>
  </si>
  <si>
    <t>کارگاه بافت‌شناسی و تشخیص لام</t>
  </si>
  <si>
    <t>همایش مشاوره تخصصی و برنامه‌ریزی</t>
  </si>
  <si>
    <t>کارگاه آموزشی برنامه جیره‌نویسی گاوهای شیری NRC</t>
  </si>
  <si>
    <t>مسابقات برنامه‌نویسی استانی mcpc5</t>
  </si>
  <si>
    <t>کلاس‌های آموزشی icdl1</t>
  </si>
  <si>
    <t>کلاس‌های آموزشی icdl2</t>
  </si>
  <si>
    <t>برگزاری خیریه برای دانشجویان کم‌بضاعت در غرفه مرحله دانشگاهی یازدهمین جشنواره ملی حرکت</t>
  </si>
  <si>
    <t>سمینار هفتگی بیوسنسور</t>
  </si>
  <si>
    <t>سمینار هفتگی متمرکزکننده‌های خورشیدی نورزاد</t>
  </si>
  <si>
    <t>جلسه پرسش و پاسخ از اساتید و طرح مسائل و مشکلات دانشکده</t>
  </si>
  <si>
    <t>دوره تخصصی آموزش نرم‌افزار کتیا</t>
  </si>
  <si>
    <t>سمینار آشنایی با مغناطیس و مواد مغناطیسی</t>
  </si>
  <si>
    <t>کارگاه آموزشی مقاله‌نویسی</t>
  </si>
  <si>
    <t>آشنایی با منابع کنکور کارشناسی ارشد</t>
  </si>
  <si>
    <t>نشست علمی آشنایی با فلسفه تاریخ</t>
  </si>
  <si>
    <t>کارگاه آموزشی مقاله نویسی</t>
  </si>
  <si>
    <t>کارگاه آموزشی GIS با محوریت پدافند غیر عامل و مدیریت بحران</t>
  </si>
  <si>
    <t>آموزش فتوشاپ</t>
  </si>
  <si>
    <t>جشنواره عکاسی شهر نوروز</t>
  </si>
  <si>
    <t>فعالیت پژوهشی</t>
  </si>
  <si>
    <t>آسیب شناسی مکالمه زبان عربی در میان دانشجویان این رشته</t>
  </si>
  <si>
    <t>نمایش دستاوردهای گروه عربی در نمایشگاه جشنواره حرکت</t>
  </si>
  <si>
    <t>محفل تدبر در قرآن کریم</t>
  </si>
  <si>
    <t xml:space="preserve">تحلیل و بررسی سنجش از دور و سیستم اطلاعات جغرافیایی و کاربرد آن در علوم مختلف </t>
  </si>
  <si>
    <t>چشنواره دانشجویی عکس سبلان</t>
  </si>
  <si>
    <t>کاربرد منطق فازی در GIS</t>
  </si>
  <si>
    <t>کاربرد مدل تحلیل سلسله مراتبی در GIS</t>
  </si>
  <si>
    <t>نشریه دور سنجی شماره 3،2،1 اردیبهشت 97</t>
  </si>
  <si>
    <t>چاپ شماره یک فصلنامه علمی ساو اندیشه</t>
  </si>
  <si>
    <t>گرامیداشت روز معلم</t>
  </si>
  <si>
    <t>شناخت تیپ های رفتاری و ارتباط موثر - جلسه دوم</t>
  </si>
  <si>
    <t>دوره تخصصی TIRIZ</t>
  </si>
  <si>
    <t>دوره نخبگان کسب و کار</t>
  </si>
  <si>
    <t>مدیر گپ 5</t>
  </si>
  <si>
    <t>مدیر گپ 6</t>
  </si>
  <si>
    <t>مدیر گپ 7</t>
  </si>
  <si>
    <t>مدیر گپ 9</t>
  </si>
  <si>
    <t>مدیر گپ 10</t>
  </si>
  <si>
    <t>کار آفرینی</t>
  </si>
  <si>
    <t>نشست بررسی فرصت های کارآفرینی در استان اردبیل</t>
  </si>
  <si>
    <t>کارگاه آموزش بازارهای مالی (بورس)</t>
  </si>
  <si>
    <t>برگزاری آتلیه عکاسی در غرفه حرکت دانشکده ادبیات و علوم انسانی</t>
  </si>
  <si>
    <t>آزمون های روابط و همبستگی‌ها</t>
  </si>
  <si>
    <t>ایجاد کانال اطلاع‌رسانی برنامه‌های انجمن علمی زبان عربی</t>
  </si>
  <si>
    <t>کارگاه واژه‌گزینی در قرآن کریم</t>
  </si>
  <si>
    <t>کارگاه آموزشی درون‌یابی زمین آماری با استفاده از نرم‌افزار arcgis</t>
  </si>
  <si>
    <t>تحلیل و بررسی کشت در زمین‌های شیب‌دار</t>
  </si>
  <si>
    <t>دوره آموزشی محاسبات غیر دقیق در مدل‌سازی علوم محیطی</t>
  </si>
  <si>
    <t>کارگاه روش تحلیل سیاسی</t>
  </si>
  <si>
    <t>کارگاه ساخت دولت در ایران</t>
  </si>
  <si>
    <t>کارگاه محاوره‌خوانی افلاطون</t>
  </si>
  <si>
    <t>کارگاه عشق از منظر سمپوزیوم افلاطون</t>
  </si>
  <si>
    <t>جلسه اندیشه‌ورزی حکمت هنر</t>
  </si>
  <si>
    <t>کارگاه آشنایی با کلاه قزل‌باشان عصر صفوی</t>
  </si>
  <si>
    <t>کارگاه پرسش و پاسخ (در حاشیه همایش روز جهانی فلسفه)</t>
  </si>
  <si>
    <t>اولین محفل ملی صبح‌های اندیشه‌ورزی</t>
  </si>
  <si>
    <t>دوره آموزشی متلب (MATLAB) پیشرفته</t>
  </si>
  <si>
    <t>زراعت و اصلاح نباتات مغان</t>
  </si>
  <si>
    <t>آشنایی با شیوه پروپوزال‌نویسی</t>
  </si>
  <si>
    <t>آموزش خواندن کتیبه های باستانی از طریق تکنولوژی های بصری (موشن گرافی)</t>
  </si>
  <si>
    <t>آموزش روش‌های مطالعه در نمایشگاه جشنواره حرکت</t>
  </si>
  <si>
    <t>ارائه عکس‌های دومین کنگره بین‌المللی عرفان در کلام مولانا در نمایشگاه جشنوار حرکت</t>
  </si>
  <si>
    <t>آموزش نرم افزارهای تخصصی ادیان و عرفان در نمایشگاه جشنواره حرکت</t>
  </si>
  <si>
    <t>ارائه دستاوردهای اساتید در نمایشگاه جشنوار حرکت</t>
  </si>
  <si>
    <t>برگزاری مسابقه حدس بزن باستانی در نمایشگاه جشنوار حرکت</t>
  </si>
  <si>
    <t>شناخت منابع و رفرنس های باستان شناسی و شیوه مقاله نویسی در نمایشگاه جشنوار حرکت</t>
  </si>
  <si>
    <t>پخش گزارش خبری دومین کنگره بین المللی مولانا در نمایشگاه جشنوار حرکت</t>
  </si>
  <si>
    <t>برگزاری مسابقه مورخ برتر در نمایشگاه جشنوار حرکت</t>
  </si>
  <si>
    <t>برپایی نمایشگاه عکس شاه و طغری در نمایشگاه جشنوار حرکت</t>
  </si>
  <si>
    <t>ارائه بروشور راهنمای بازیافت و تفکیک زباله در نمایشگاه جشنوار حرکت</t>
  </si>
  <si>
    <t>ارائه دستاوردهای انجمن علمی جغرافیا و برنامه ریزی در نمایشگاه جشنوار حرکت</t>
  </si>
  <si>
    <t>برگزاری مسابقه پرسش و پاسخ در نمایشگاه جشنوار حرکت</t>
  </si>
  <si>
    <t>دومین مسابقه چالش ترجمه در نمایشگاه جشنوار حرکت</t>
  </si>
  <si>
    <t>ارائه دستاوردهای انجمن علمی ادبیات فارسی در نمایشگاه جشنوار حرکت</t>
  </si>
  <si>
    <t>پخش کلیپ معرفی رشته زبان و ادبیات فارسی در نمایشگاه جشنوار حرکت</t>
  </si>
  <si>
    <t>مسابقه مشاعره دانشجویی در نمایشگاه جشنوار حرکت</t>
  </si>
  <si>
    <t>ارائه دستاوردهای دانشجویی و اساتید گروه فلسفه در نمایشگاه جشنوار حرکت</t>
  </si>
  <si>
    <t>کارگاه پرسش و پاسخ آزاد اندیشمندانه در نمایشگاه جشنوار حرکت</t>
  </si>
  <si>
    <t>مسابقه فلسفی کوییز در نمایشگاه جشنوار حرکت</t>
  </si>
  <si>
    <t>مسابقه مقاله نویسی یاکاموز در نمایشگاه جشنوار حرکت</t>
  </si>
  <si>
    <t>معرفی و ارائه توضیحات تصویر تمثیل غار افلاطون در نمایشگاه جشنوار حرکت</t>
  </si>
  <si>
    <t>چاپ ویژه نامه ساو اندیشه به مناسبت برگزاری مرحله دانشگاهی یازدهمین جشنوار ملی حرکت</t>
  </si>
  <si>
    <t>معرفی و آموزش کار با نرم افزار فلسفی ملاصدرا در نمایشگاه جشنوار حرکت</t>
  </si>
  <si>
    <t>معرفی و آموزش کار با نرم افزار فلسفی نور الحکمه در نمایشگاه جشنوار حرکت</t>
  </si>
  <si>
    <t>معرفی و پخش فیلم طبقه ساکن وسط در نمایشگاه جشنوار حرکت</t>
  </si>
  <si>
    <t>معرفی و پخش فیلم خارجی و مفهومی لوسی در نمایشگاه جشنوار حرکت</t>
  </si>
  <si>
    <t>برگزاری پرفورمنس پرتره پیکاسو در نمایشگاه جشنوار حرکت</t>
  </si>
  <si>
    <t>ورکشاپ طراحی چهره در نمایشگاه جشنوار حرکت</t>
  </si>
  <si>
    <t>نمایشگاه هنر در نمایشگاه جشنوار حرکت</t>
  </si>
  <si>
    <t>ورکشاپ نقاشی رنگ و روغن روی بوم در نمایشگاه جشنوار حرکت</t>
  </si>
  <si>
    <t>ورکشاپ معرق روی چوب در نمایشگاه جشنوار حرکت</t>
  </si>
  <si>
    <t>ورکشاپ نقاشی روی شیشه در نمایشگاه جشنوار حرکت</t>
  </si>
  <si>
    <t>بازدید از بقعه شیخ صفی‌الدین اردبیلی</t>
  </si>
  <si>
    <t>همایش بزرگداشت روز روانشناسی</t>
  </si>
  <si>
    <t>کارگاه ویژگی معلمان موفق</t>
  </si>
  <si>
    <t>نشست تخصصی روش تحقیق</t>
  </si>
  <si>
    <t>آسیب‌شناسی در کودکان و نوجوانان</t>
  </si>
  <si>
    <t>کارگاه آشنایی با روان درمانی وجودی</t>
  </si>
  <si>
    <t>نشست تخصصی با موضوع آشنایی با فلسفه علم</t>
  </si>
  <si>
    <t>انجمن‌های شرکت کننده در جشنواره ملی حرکت</t>
  </si>
  <si>
    <t>نشست تخصصی چشم‌انداز باستان شناسی عصر آهن در شمال و شمال غرب ایران</t>
  </si>
  <si>
    <t>ارائه دستاوردهای اساتید باستان شناسی</t>
  </si>
  <si>
    <t>آشنایی با نقش و جایگاه علوم نوین در باستان شناسی(کابرد GIS)</t>
  </si>
  <si>
    <t>مسابقه معمای باستان شناسی در نمایشگاه جشنوار حرکت</t>
  </si>
  <si>
    <t>پخش کلیپ و مستندهای باستانی انجمن علمی باستان شناسی در نمایشگاه جشنوار حرکت</t>
  </si>
  <si>
    <t xml:space="preserve">ادیان و عرفان، باستان شناسی، تاریخ، جغرافیا و برنامه‌ریزی، زبان و ادبیات عربی، زبان و ادبیات فارسی، فلسفه، هنر، </t>
  </si>
  <si>
    <t xml:space="preserve">ژنتیک و تولیدات گیاهی، علوم دامی، مهندسی خاک، مهندسی بیوسیستم، مهندسی فضای سبز، </t>
  </si>
  <si>
    <t xml:space="preserve">روانشناسی، </t>
  </si>
  <si>
    <t>علوم مهندسی نمین</t>
  </si>
  <si>
    <t>سمینار تهیه مقاطع بافتی</t>
  </si>
  <si>
    <t>جشنواره ملی عکس فضای سبز</t>
  </si>
  <si>
    <t>شرکت در نمایشگاه هفته منابع‌طبیعی انجمن‌های علمی دانشکده کشاورزی و منابع طبیعی</t>
  </si>
  <si>
    <t>نشست تخصصی کارآفرینی و ایجاد کسب و کارهای نو</t>
  </si>
  <si>
    <t>دومین سمینار و نشست تخصصی چاپ و بسته‌بندی در جهت ترویج کارآفرینی</t>
  </si>
  <si>
    <t>دومین مسابقه استانی برج‌های کاغذی در نمایشگاه جشنوار حرکت</t>
  </si>
  <si>
    <t>نشریه تخصصی دانش زیستی</t>
  </si>
  <si>
    <t>طرح تعویض گلدان با کاغذ باطله</t>
  </si>
  <si>
    <t>حضور در نمایشگاه توانمندسازی سازمان‌ها مردم نهاد</t>
  </si>
  <si>
    <t>زیست‌شناسی، سبز</t>
  </si>
  <si>
    <t>کمپین شهر پایدار</t>
  </si>
  <si>
    <t>حضور و برپایی غرفه انجمن در نمایشگاه هفته دولت</t>
  </si>
  <si>
    <t>پاکسازی محل برگزاری جشنواره حرکت و محوطه دانشگاه</t>
  </si>
  <si>
    <t>کارگاه آموزشی ماشین‌های مکانیزه دوربینی</t>
  </si>
  <si>
    <t>کارگاه آموزشی رباتیک در کشاورزی</t>
  </si>
  <si>
    <t>کارگاه آموزشی مهندسی معکوس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</si>
</sst>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0"/>
      <name val="IRANSansWeb"/>
      <family val="1"/>
    </font>
    <font>
      <sz val="9"/>
      <name val="IRANSansWeb"/>
      <family val="1"/>
    </font>
    <font>
      <sz val="10"/>
      <name val="Times New Roman"/>
      <family val="1"/>
    </font>
    <font>
      <b/>
      <sz val="10"/>
      <name val="IRANSansWeb"/>
      <family val="1"/>
    </font>
    <font>
      <sz val="10"/>
      <name val="IRANSansWeb"/>
    </font>
    <font>
      <b/>
      <sz val="10"/>
      <name val="IRANSansWeb"/>
    </font>
    <font>
      <sz val="10"/>
      <color theme="1"/>
      <name val="IRANSansWeb"/>
    </font>
    <font>
      <sz val="8"/>
      <name val="IRANSansWeb"/>
      <family val="1"/>
    </font>
    <font>
      <b/>
      <sz val="18"/>
      <color theme="3"/>
      <name val="Times New Roman"/>
      <family val="2"/>
      <charset val="178"/>
      <scheme val="major"/>
    </font>
    <font>
      <b/>
      <sz val="12"/>
      <color rgb="FF002060"/>
      <name val="IRANSansWeb"/>
      <family val="1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" fillId="0" borderId="8" xfId="0" applyFont="1" applyFill="1" applyBorder="1" applyAlignment="1">
      <alignment horizontal="center" vertical="center" readingOrder="2"/>
    </xf>
    <xf numFmtId="0" fontId="1" fillId="0" borderId="9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readingOrder="2"/>
    </xf>
    <xf numFmtId="0" fontId="5" fillId="0" borderId="6" xfId="0" applyFont="1" applyFill="1" applyBorder="1" applyAlignment="1">
      <alignment horizontal="center" vertical="center" readingOrder="2"/>
    </xf>
    <xf numFmtId="0" fontId="5" fillId="2" borderId="11" xfId="0" applyFont="1" applyFill="1" applyBorder="1" applyAlignment="1">
      <alignment horizontal="center" vertical="center" readingOrder="2"/>
    </xf>
    <xf numFmtId="0" fontId="6" fillId="2" borderId="10" xfId="0" applyFont="1" applyFill="1" applyBorder="1" applyAlignment="1">
      <alignment horizontal="center" vertical="center" readingOrder="2"/>
    </xf>
    <xf numFmtId="0" fontId="7" fillId="2" borderId="1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readingOrder="2"/>
    </xf>
    <xf numFmtId="0" fontId="5" fillId="2" borderId="8" xfId="0" applyFont="1" applyFill="1" applyBorder="1" applyAlignment="1">
      <alignment horizontal="center" vertical="center" readingOrder="2"/>
    </xf>
    <xf numFmtId="0" fontId="5" fillId="2" borderId="9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5" fillId="0" borderId="5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readingOrder="2"/>
    </xf>
    <xf numFmtId="0" fontId="4" fillId="5" borderId="2" xfId="0" applyFont="1" applyFill="1" applyBorder="1" applyAlignment="1">
      <alignment horizontal="center" vertical="center" readingOrder="2"/>
    </xf>
    <xf numFmtId="0" fontId="4" fillId="5" borderId="3" xfId="0" applyFont="1" applyFill="1" applyBorder="1" applyAlignment="1">
      <alignment horizontal="center" vertical="center" readingOrder="2"/>
    </xf>
    <xf numFmtId="0" fontId="4" fillId="5" borderId="5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4" fillId="5" borderId="1" xfId="0" applyFont="1" applyFill="1" applyBorder="1" applyAlignment="1">
      <alignment horizontal="center" vertical="center" readingOrder="2"/>
    </xf>
    <xf numFmtId="0" fontId="4" fillId="5" borderId="12" xfId="0" applyFont="1" applyFill="1" applyBorder="1" applyAlignment="1">
      <alignment horizontal="center" vertical="center" readingOrder="2"/>
    </xf>
    <xf numFmtId="0" fontId="4" fillId="5" borderId="13" xfId="0" applyFont="1" applyFill="1" applyBorder="1" applyAlignment="1">
      <alignment horizontal="center" vertical="center" readingOrder="2"/>
    </xf>
    <xf numFmtId="0" fontId="4" fillId="5" borderId="4" xfId="0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5" fillId="6" borderId="1" xfId="0" applyFont="1" applyFill="1" applyBorder="1" applyAlignment="1">
      <alignment horizontal="center" vertical="center" readingOrder="2"/>
    </xf>
    <xf numFmtId="0" fontId="4" fillId="5" borderId="7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 readingOrder="2"/>
    </xf>
    <xf numFmtId="0" fontId="4" fillId="5" borderId="14" xfId="0" applyFont="1" applyFill="1" applyBorder="1" applyAlignment="1">
      <alignment horizontal="center" vertical="center" readingOrder="2"/>
    </xf>
    <xf numFmtId="0" fontId="5" fillId="3" borderId="15" xfId="0" applyFont="1" applyFill="1" applyBorder="1" applyAlignment="1">
      <alignment horizontal="center" vertical="center" readingOrder="2"/>
    </xf>
    <xf numFmtId="0" fontId="4" fillId="5" borderId="16" xfId="0" applyFont="1" applyFill="1" applyBorder="1" applyAlignment="1">
      <alignment horizontal="center" vertical="center" readingOrder="2"/>
    </xf>
    <xf numFmtId="0" fontId="4" fillId="3" borderId="17" xfId="0" applyFont="1" applyFill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center" vertical="center" readingOrder="2"/>
    </xf>
    <xf numFmtId="0" fontId="4" fillId="5" borderId="19" xfId="0" applyFont="1" applyFill="1" applyBorder="1" applyAlignment="1">
      <alignment horizontal="center" vertical="center" readingOrder="2"/>
    </xf>
    <xf numFmtId="0" fontId="5" fillId="3" borderId="6" xfId="0" applyFont="1" applyFill="1" applyBorder="1" applyAlignment="1">
      <alignment horizontal="center" vertical="center" readingOrder="2"/>
    </xf>
    <xf numFmtId="0" fontId="1" fillId="3" borderId="6" xfId="0" applyFont="1" applyFill="1" applyBorder="1" applyAlignment="1">
      <alignment horizontal="center" vertical="center" readingOrder="2"/>
    </xf>
    <xf numFmtId="0" fontId="1" fillId="4" borderId="6" xfId="0" applyFont="1" applyFill="1" applyBorder="1" applyAlignment="1">
      <alignment horizontal="center" vertical="center" readingOrder="2"/>
    </xf>
    <xf numFmtId="0" fontId="1" fillId="6" borderId="6" xfId="0" applyFont="1" applyFill="1" applyBorder="1" applyAlignment="1">
      <alignment horizontal="center" vertical="center" readingOrder="2"/>
    </xf>
    <xf numFmtId="0" fontId="5" fillId="6" borderId="6" xfId="0" applyFont="1" applyFill="1" applyBorder="1" applyAlignment="1">
      <alignment horizontal="center" vertical="center" readingOrder="2"/>
    </xf>
    <xf numFmtId="0" fontId="5" fillId="3" borderId="5" xfId="0" applyFont="1" applyFill="1" applyBorder="1" applyAlignment="1">
      <alignment horizontal="center" vertical="center" readingOrder="2"/>
    </xf>
    <xf numFmtId="0" fontId="4" fillId="5" borderId="20" xfId="0" applyFont="1" applyFill="1" applyBorder="1" applyAlignment="1">
      <alignment horizontal="center" vertical="center" readingOrder="2"/>
    </xf>
    <xf numFmtId="0" fontId="4" fillId="3" borderId="8" xfId="0" applyFont="1" applyFill="1" applyBorder="1" applyAlignment="1">
      <alignment horizontal="center" vertical="center" readingOrder="2"/>
    </xf>
    <xf numFmtId="0" fontId="1" fillId="3" borderId="21" xfId="0" applyFont="1" applyFill="1" applyBorder="1" applyAlignment="1">
      <alignment horizontal="center" vertical="center" readingOrder="2"/>
    </xf>
    <xf numFmtId="0" fontId="0" fillId="0" borderId="0" xfId="0" applyBorder="1"/>
    <xf numFmtId="0" fontId="10" fillId="7" borderId="24" xfId="1" applyFont="1" applyFill="1" applyBorder="1" applyAlignment="1">
      <alignment horizontal="center" vertical="center" readingOrder="2"/>
    </xf>
    <xf numFmtId="0" fontId="6" fillId="5" borderId="5" xfId="0" applyFont="1" applyFill="1" applyBorder="1" applyAlignment="1">
      <alignment horizontal="center" vertical="center" readingOrder="2"/>
    </xf>
    <xf numFmtId="0" fontId="1" fillId="8" borderId="1" xfId="0" applyFont="1" applyFill="1" applyBorder="1" applyAlignment="1">
      <alignment horizontal="center" vertical="center" readingOrder="2"/>
    </xf>
    <xf numFmtId="0" fontId="5" fillId="8" borderId="1" xfId="0" applyFont="1" applyFill="1" applyBorder="1" applyAlignment="1">
      <alignment horizontal="center" vertical="center" readingOrder="2"/>
    </xf>
    <xf numFmtId="0" fontId="5" fillId="8" borderId="6" xfId="0" applyFont="1" applyFill="1" applyBorder="1" applyAlignment="1">
      <alignment horizontal="center" vertical="center" readingOrder="2"/>
    </xf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1" fillId="8" borderId="1" xfId="0" applyFont="1" applyFill="1" applyBorder="1" applyAlignment="1">
      <alignment horizontal="center" vertical="center" readingOrder="2"/>
    </xf>
    <xf numFmtId="0" fontId="5" fillId="8" borderId="1" xfId="0" applyFont="1" applyFill="1" applyBorder="1" applyAlignment="1">
      <alignment horizontal="center" vertical="center" readingOrder="2"/>
    </xf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7" fillId="2" borderId="11" xfId="0" applyFont="1" applyFill="1" applyBorder="1" applyAlignment="1">
      <alignment horizontal="center" vertical="center" readingOrder="2"/>
    </xf>
    <xf numFmtId="0" fontId="4" fillId="5" borderId="1" xfId="0" applyFont="1" applyFill="1" applyBorder="1" applyAlignment="1">
      <alignment horizontal="center" vertical="center" readingOrder="2"/>
    </xf>
    <xf numFmtId="0" fontId="5" fillId="8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readingOrder="2"/>
    </xf>
    <xf numFmtId="0" fontId="4" fillId="5" borderId="25" xfId="0" applyFont="1" applyFill="1" applyBorder="1" applyAlignment="1">
      <alignment horizontal="center" vertical="center" readingOrder="2"/>
    </xf>
    <xf numFmtId="0" fontId="4" fillId="5" borderId="26" xfId="0" applyFont="1" applyFill="1" applyBorder="1" applyAlignment="1">
      <alignment horizontal="center" vertical="center" readingOrder="2"/>
    </xf>
    <xf numFmtId="0" fontId="10" fillId="7" borderId="22" xfId="1" applyFont="1" applyFill="1" applyBorder="1" applyAlignment="1">
      <alignment horizontal="center" vertical="center" readingOrder="2"/>
    </xf>
    <xf numFmtId="0" fontId="10" fillId="7" borderId="23" xfId="1" applyFont="1" applyFill="1" applyBorder="1" applyAlignment="1">
      <alignment horizontal="center" vertical="center" readingOrder="2"/>
    </xf>
    <xf numFmtId="0" fontId="5" fillId="3" borderId="15" xfId="0" applyFont="1" applyFill="1" applyBorder="1" applyAlignment="1">
      <alignment horizontal="center" vertical="center" wrapText="1" readingOrder="2"/>
    </xf>
    <xf numFmtId="0" fontId="5" fillId="3" borderId="18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readingOrder="2"/>
    </xf>
    <xf numFmtId="0" fontId="4" fillId="3" borderId="16" xfId="0" applyFont="1" applyFill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center" vertical="center" wrapText="1" readingOrder="2"/>
    </xf>
    <xf numFmtId="0" fontId="1" fillId="3" borderId="18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Title" xfId="1" builtinId="15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thick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thick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A1:E161" totalsRowCount="1" headerRowDxfId="123" dataDxfId="121" totalsRowDxfId="119" headerRowBorderDxfId="122" tableBorderDxfId="120" totalsRowBorderDxfId="118">
  <autoFilter ref="A1:E160"/>
  <tableColumns count="5">
    <tableColumn id="1" name="ردیف" totalsRowLabel="Total" dataDxfId="117" totalsRowDxfId="116"/>
    <tableColumn id="2" name="انجمن علمی" totalsRowFunction="count" dataDxfId="115" totalsRowDxfId="114"/>
    <tableColumn id="3" name="نوع برنامه" totalsRowFunction="count" dataDxfId="113" totalsRowDxfId="112"/>
    <tableColumn id="4" name="عنوان برنامه" totalsRowFunction="count" dataDxfId="111" totalsRowDxfId="110"/>
    <tableColumn id="5" name="گستره برنامه" totalsRowFunction="count" dataDxfId="109" totalsRowDxfId="108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id="2" name="Table2" displayName="Table2" ref="A1:E102" totalsRowCount="1" headerRowDxfId="107" dataDxfId="105" totalsRowDxfId="103" headerRowBorderDxfId="106" tableBorderDxfId="104" totalsRowBorderDxfId="102">
  <autoFilter ref="A1:E101"/>
  <tableColumns count="5">
    <tableColumn id="1" name="ردیف" totalsRowLabel="Total" dataDxfId="101" totalsRowDxfId="100"/>
    <tableColumn id="2" name="انجمن علمی" totalsRowFunction="count" dataDxfId="99" totalsRowDxfId="98"/>
    <tableColumn id="3" name="نوع برنامه" totalsRowFunction="count" dataDxfId="97" totalsRowDxfId="96"/>
    <tableColumn id="4" name="عنوان برنامه" totalsRowFunction="count" dataDxfId="95" totalsRowDxfId="94"/>
    <tableColumn id="5" name="گستره برنامه" totalsRowFunction="count" dataDxfId="93" totalsRowDxfId="92"/>
  </tableColumns>
  <tableStyleInfo showFirstColumn="1" showLastColumn="0" showRowStripes="0" showColumnStripes="0"/>
</table>
</file>

<file path=xl/tables/table3.xml><?xml version="1.0" encoding="utf-8"?>
<table xmlns="http://schemas.openxmlformats.org/spreadsheetml/2006/main" id="3" name="Table3" displayName="Table3" ref="A1:E56" totalsRowCount="1" headerRowDxfId="91" dataDxfId="89" totalsRowDxfId="87" headerRowBorderDxfId="90" tableBorderDxfId="88">
  <autoFilter ref="A1:E55"/>
  <tableColumns count="5">
    <tableColumn id="1" name="ردیف" totalsRowLabel="Total" dataDxfId="86" totalsRowDxfId="85"/>
    <tableColumn id="2" name="انجمن علمی" totalsRowFunction="count" dataDxfId="84" totalsRowDxfId="83"/>
    <tableColumn id="3" name="نوع برنامه" totalsRowFunction="count" dataDxfId="82" totalsRowDxfId="81"/>
    <tableColumn id="4" name="عنوان برنامه" totalsRowFunction="count" dataDxfId="80" totalsRowDxfId="79"/>
    <tableColumn id="5" name="گستره برنامه" totalsRowFunction="count" dataDxfId="78" totalsRowDxfId="77"/>
  </tableColumns>
  <tableStyleInfo showFirstColumn="1" showLastColumn="0" showRowStripes="0" showColumnStripes="0"/>
</table>
</file>

<file path=xl/tables/table4.xml><?xml version="1.0" encoding="utf-8"?>
<table xmlns="http://schemas.openxmlformats.org/spreadsheetml/2006/main" id="4" name="Table4" displayName="Table4" ref="A1:E34" totalsRowCount="1" headerRowDxfId="76" dataDxfId="74" totalsRowDxfId="72" headerRowBorderDxfId="75" tableBorderDxfId="73">
  <autoFilter ref="A1:E33"/>
  <tableColumns count="5">
    <tableColumn id="1" name="ردیف" totalsRowLabel="Total" dataDxfId="71" totalsRowDxfId="70"/>
    <tableColumn id="2" name="انجمن علمی" totalsRowFunction="count" dataDxfId="69" totalsRowDxfId="68"/>
    <tableColumn id="3" name="نوع برنامه" totalsRowFunction="count" dataDxfId="67" totalsRowDxfId="66"/>
    <tableColumn id="4" name="عنوان برنامه" totalsRowFunction="count" dataDxfId="65" totalsRowDxfId="64"/>
    <tableColumn id="5" name="گستره برنامه" totalsRowFunction="count" dataDxfId="63" totalsRowDxfId="62"/>
  </tableColumns>
  <tableStyleInfo showFirstColumn="1" showLastColumn="0" showRowStripes="0" showColumnStripes="0"/>
</table>
</file>

<file path=xl/tables/table5.xml><?xml version="1.0" encoding="utf-8"?>
<table xmlns="http://schemas.openxmlformats.org/spreadsheetml/2006/main" id="5" name="Table5" displayName="Table5" ref="A1:E49" totalsRowCount="1" headerRowDxfId="61" dataDxfId="59" totalsRowDxfId="57" headerRowBorderDxfId="60" tableBorderDxfId="58">
  <autoFilter ref="A1:E48"/>
  <tableColumns count="5">
    <tableColumn id="1" name="ردیف" totalsRowLabel="Total" dataDxfId="56" totalsRowDxfId="55"/>
    <tableColumn id="2" name="انجمن علمی" totalsRowFunction="count" dataDxfId="54" totalsRowDxfId="53"/>
    <tableColumn id="3" name="نوع برنامه" totalsRowFunction="count" dataDxfId="52" totalsRowDxfId="51"/>
    <tableColumn id="4" name="عنوان برنامه" totalsRowFunction="count" dataDxfId="50" totalsRowDxfId="49"/>
    <tableColumn id="5" name="گستره برنامه" totalsRowFunction="count" dataDxfId="48" totalsRowDxfId="47"/>
  </tableColumns>
  <tableStyleInfo showFirstColumn="1" showLastColumn="0" showRowStripes="0" showColumnStripes="0"/>
</table>
</file>

<file path=xl/tables/table6.xml><?xml version="1.0" encoding="utf-8"?>
<table xmlns="http://schemas.openxmlformats.org/spreadsheetml/2006/main" id="6" name="Table6" displayName="Table6" ref="A1:E7" totalsRowCount="1" headerRowDxfId="46" dataDxfId="44" totalsRowDxfId="42" headerRowBorderDxfId="45" tableBorderDxfId="43" totalsRowBorderDxfId="41">
  <autoFilter ref="A1:E6"/>
  <tableColumns count="5">
    <tableColumn id="1" name="ردیف" totalsRowLabel="Total" dataDxfId="40" totalsRowDxfId="39"/>
    <tableColumn id="2" name="انجمن علمی" totalsRowFunction="count" dataDxfId="38" totalsRowDxfId="37"/>
    <tableColumn id="3" name="نوع برنامه" totalsRowFunction="count" dataDxfId="36" totalsRowDxfId="35"/>
    <tableColumn id="4" name="عنوان برنامه" totalsRowFunction="count" dataDxfId="34" totalsRowDxfId="33"/>
    <tableColumn id="5" name="گستره برنامه" totalsRowFunction="count" dataDxfId="32" totalsRowDxfId="31"/>
  </tableColumns>
  <tableStyleInfo showFirstColumn="1" showLastColumn="0" showRowStripes="0" showColumnStripes="0"/>
</table>
</file>

<file path=xl/tables/table7.xml><?xml version="1.0" encoding="utf-8"?>
<table xmlns="http://schemas.openxmlformats.org/spreadsheetml/2006/main" id="7" name="Table7" displayName="Table7" ref="A1:E6" totalsRowCount="1" headerRowDxfId="30" dataDxfId="28" totalsRowDxfId="26" headerRowBorderDxfId="29" tableBorderDxfId="27" totalsRowBorderDxfId="25">
  <autoFilter ref="A1:E5"/>
  <tableColumns count="5">
    <tableColumn id="1" name="ردیف" totalsRowLabel="Total" dataDxfId="24" totalsRowDxfId="23"/>
    <tableColumn id="2" name="انجمن علمی" totalsRowFunction="count" dataDxfId="22" totalsRowDxfId="21"/>
    <tableColumn id="3" name="نوع برنامه" totalsRowFunction="count" dataDxfId="20" totalsRowDxfId="19"/>
    <tableColumn id="4" name="عنوان برنامه" totalsRowFunction="count" dataDxfId="18" totalsRowDxfId="17"/>
    <tableColumn id="5" name="گستره برنامه" totalsRowFunction="count" dataDxfId="16" totalsRowDxfId="15"/>
  </tableColumns>
  <tableStyleInfo showFirstColumn="1" showLastColumn="0" showRowStripes="0" showColumnStripes="0"/>
</table>
</file>

<file path=xl/tables/table8.xml><?xml version="1.0" encoding="utf-8"?>
<table xmlns="http://schemas.openxmlformats.org/spreadsheetml/2006/main" id="8" name="Table8" displayName="Table8" ref="A1:E21" totalsRowCount="1" headerRowDxfId="14" dataDxfId="12" totalsRowDxfId="10" headerRowBorderDxfId="13" tableBorderDxfId="11">
  <tableColumns count="5">
    <tableColumn id="1" name="ردیف" totalsRowLabel="Total" dataDxfId="9" totalsRowDxfId="8"/>
    <tableColumn id="2" name="انجمن علمی" totalsRowFunction="count" dataDxfId="7" totalsRowDxfId="6"/>
    <tableColumn id="3" name="نوع برنامه" totalsRowFunction="count" dataDxfId="5" totalsRowDxfId="4"/>
    <tableColumn id="4" name="عنوان برنامه" totalsRowFunction="count" dataDxfId="3" totalsRowDxfId="2"/>
    <tableColumn id="5" name="گستره برنامه" totalsRowFunction="count" dataDxfId="1" totalsRowDxfId="0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-0.499984740745262"/>
  </sheetPr>
  <dimension ref="A1:C21"/>
  <sheetViews>
    <sheetView rightToLeft="1" workbookViewId="0">
      <selection activeCell="C1" sqref="C1"/>
    </sheetView>
  </sheetViews>
  <sheetFormatPr defaultRowHeight="14.25" x14ac:dyDescent="0.2"/>
  <cols>
    <col min="1" max="1" width="6.75" customWidth="1"/>
    <col min="2" max="2" width="35.75" customWidth="1"/>
    <col min="3" max="3" width="115.75" customWidth="1"/>
  </cols>
  <sheetData>
    <row r="1" spans="1:3" ht="24" customHeight="1" x14ac:dyDescent="0.2">
      <c r="A1" s="26" t="s">
        <v>0</v>
      </c>
      <c r="B1" s="38" t="s">
        <v>280</v>
      </c>
      <c r="C1" s="27" t="s">
        <v>281</v>
      </c>
    </row>
    <row r="2" spans="1:3" ht="21.95" customHeight="1" x14ac:dyDescent="0.2">
      <c r="A2" s="33">
        <v>1</v>
      </c>
      <c r="B2" s="17" t="s">
        <v>258</v>
      </c>
      <c r="C2" s="34">
        <f>SUM('ادبیات و علوم انسانی'!H2+'کشاورزی و منابع طبیعی'!H2+علوم!H2+'فنی و مهندسی'!H2+'روانشناسی و علوم تربیتی'!H2+مشگین‌شهر!H2+مغان!H2+نمین!H2)</f>
        <v>56</v>
      </c>
    </row>
    <row r="3" spans="1:3" ht="21.95" customHeight="1" x14ac:dyDescent="0.2">
      <c r="A3" s="33">
        <v>3</v>
      </c>
      <c r="B3" s="17" t="s">
        <v>276</v>
      </c>
      <c r="C3" s="34">
        <f>SUM('ادبیات و علوم انسانی'!H4+'کشاورزی و منابع طبیعی'!H4+علوم!H4+'فنی و مهندسی'!H4+'روانشناسی و علوم تربیتی'!H4+مشگین‌شهر!H4+مغان!H4+نمین!H4)</f>
        <v>12</v>
      </c>
    </row>
    <row r="4" spans="1:3" ht="21.95" customHeight="1" x14ac:dyDescent="0.2">
      <c r="A4" s="33">
        <v>4</v>
      </c>
      <c r="B4" s="17" t="s">
        <v>275</v>
      </c>
      <c r="C4" s="34">
        <f>SUM('ادبیات و علوم انسانی'!H5+'کشاورزی و منابع طبیعی'!H5+علوم!H5+'فنی و مهندسی'!H5+'روانشناسی و علوم تربیتی'!H5+مشگین‌شهر!H5+مغان!H5+نمین!H5)</f>
        <v>18</v>
      </c>
    </row>
    <row r="5" spans="1:3" ht="21.95" customHeight="1" x14ac:dyDescent="0.2">
      <c r="A5" s="33">
        <v>5</v>
      </c>
      <c r="B5" s="17" t="s">
        <v>279</v>
      </c>
      <c r="C5" s="34">
        <f>SUM('ادبیات و علوم انسانی'!H6+'کشاورزی و منابع طبیعی'!H6+علوم!H6+'فنی و مهندسی'!H6+'روانشناسی و علوم تربیتی'!H6+مشگین‌شهر!H6+مغان!H6+نمین!H6)</f>
        <v>6</v>
      </c>
    </row>
    <row r="6" spans="1:3" ht="21.95" customHeight="1" x14ac:dyDescent="0.2">
      <c r="A6" s="33">
        <v>6</v>
      </c>
      <c r="B6" s="17" t="s">
        <v>278</v>
      </c>
      <c r="C6" s="34">
        <f>SUM('ادبیات و علوم انسانی'!H7+'کشاورزی و منابع طبیعی'!H7+علوم!H7+'فنی و مهندسی'!H7+'روانشناسی و علوم تربیتی'!H7+مشگین‌شهر!H7+مغان!H7+نمین!H7)</f>
        <v>4</v>
      </c>
    </row>
    <row r="7" spans="1:3" ht="21.95" customHeight="1" x14ac:dyDescent="0.2">
      <c r="A7" s="33">
        <v>7</v>
      </c>
      <c r="B7" s="17" t="s">
        <v>259</v>
      </c>
      <c r="C7" s="34">
        <f>SUM('ادبیات و علوم انسانی'!H8+'کشاورزی و منابع طبیعی'!H8+علوم!H8+'فنی و مهندسی'!H8+'روانشناسی و علوم تربیتی'!H8+مشگین‌شهر!H8+مغان!H8+نمین!H8)</f>
        <v>51</v>
      </c>
    </row>
    <row r="8" spans="1:3" ht="21.95" customHeight="1" x14ac:dyDescent="0.2">
      <c r="A8" s="33">
        <v>8</v>
      </c>
      <c r="B8" s="17" t="s">
        <v>260</v>
      </c>
      <c r="C8" s="34">
        <f>SUM('ادبیات و علوم انسانی'!H9+'کشاورزی و منابع طبیعی'!H9+علوم!H9+'فنی و مهندسی'!H9+'روانشناسی و علوم تربیتی'!H9+مشگین‌شهر!H9+مغان!H9+نمین!H9)</f>
        <v>5</v>
      </c>
    </row>
    <row r="9" spans="1:3" s="59" customFormat="1" ht="21.95" customHeight="1" x14ac:dyDescent="0.2">
      <c r="A9" s="33">
        <v>9</v>
      </c>
      <c r="B9" s="17" t="s">
        <v>261</v>
      </c>
      <c r="C9" s="37" t="str">
        <f>CONCATENATE('ادبیات و علوم انسانی'!H10,'کشاورزی و منابع طبیعی'!H10,علوم!H10,'فنی و مهندسی'!H10,'روانشناسی و علوم تربیتی'!H10,مشگین‌شهر!H10,مغان!H10,نمین!H10)</f>
        <v>ریاضی، نجوم، شبکه هوشمند انرژی، مهندسی کامپیوتر، زراعت و اصلاح نباتات مغان</v>
      </c>
    </row>
    <row r="10" spans="1:3" ht="35.1" customHeight="1" thickBot="1" x14ac:dyDescent="0.25">
      <c r="A10" s="35">
        <v>10</v>
      </c>
      <c r="B10" s="36" t="s">
        <v>448</v>
      </c>
      <c r="C10" s="67" t="str">
        <f>CONCATENATE('ادبیات و علوم انسانی'!H11,'ادبیات و علوم انسانی'!H11,'کشاورزی و منابع طبیعی'!H11,علوم!H11,'فنی و مهندسی'!H11,'روانشناسی و علوم تربیتی'!H11,مشگین‌شهر!H11,مغان!H11)</f>
        <v xml:space="preserve">ادیان و عرفان، باستان شناسی، تاریخ، جغرافیا و برنامه‌ریزی، زبان و ادبیات عربی، زبان و ادبیات فارسی، فلسفه، هنر، ادیان و عرفان، باستان شناسی، تاریخ، جغرافیا و برنامه‌ریزی، زبان و ادبیات عربی، زبان و ادبیات فارسی، فلسفه، هنر، ژنتیک و تولیدات گیاهی، علوم دامی، مهندسی خاک، مهندسی بیوسیستم، مهندسی فضای سبز، زیست‌شناسی، سبزروانشناسی، </v>
      </c>
    </row>
    <row r="11" spans="1:3" ht="15" thickBot="1" x14ac:dyDescent="0.25">
      <c r="A11" s="48"/>
      <c r="B11" s="48"/>
      <c r="C11" s="48"/>
    </row>
    <row r="12" spans="1:3" ht="24" customHeight="1" x14ac:dyDescent="0.2">
      <c r="A12" s="26" t="s">
        <v>0</v>
      </c>
      <c r="B12" s="38" t="s">
        <v>283</v>
      </c>
      <c r="C12" s="27" t="s">
        <v>284</v>
      </c>
    </row>
    <row r="13" spans="1:3" ht="21.95" customHeight="1" x14ac:dyDescent="0.2">
      <c r="A13" s="33">
        <v>1</v>
      </c>
      <c r="B13" s="17" t="s">
        <v>285</v>
      </c>
      <c r="C13" s="37">
        <f>SUM('ادبیات و علوم انسانی'!H3)</f>
        <v>159</v>
      </c>
    </row>
    <row r="14" spans="1:3" ht="21.95" customHeight="1" x14ac:dyDescent="0.2">
      <c r="A14" s="33">
        <v>2</v>
      </c>
      <c r="B14" s="17" t="s">
        <v>286</v>
      </c>
      <c r="C14" s="37">
        <f>SUM('کشاورزی و منابع طبیعی'!H3)</f>
        <v>100</v>
      </c>
    </row>
    <row r="15" spans="1:3" ht="21.95" customHeight="1" x14ac:dyDescent="0.2">
      <c r="A15" s="33">
        <v>3</v>
      </c>
      <c r="B15" s="17" t="s">
        <v>287</v>
      </c>
      <c r="C15" s="37">
        <f>SUM(علوم!H3)</f>
        <v>54</v>
      </c>
    </row>
    <row r="16" spans="1:3" ht="21.95" customHeight="1" x14ac:dyDescent="0.2">
      <c r="A16" s="33">
        <v>4</v>
      </c>
      <c r="B16" s="17" t="s">
        <v>288</v>
      </c>
      <c r="C16" s="37">
        <f>SUM('فنی و مهندسی'!H3)</f>
        <v>32</v>
      </c>
    </row>
    <row r="17" spans="1:3" ht="21.95" customHeight="1" x14ac:dyDescent="0.2">
      <c r="A17" s="33">
        <v>5</v>
      </c>
      <c r="B17" s="17" t="s">
        <v>289</v>
      </c>
      <c r="C17" s="37">
        <f>SUM('روانشناسی و علوم تربیتی'!H3)</f>
        <v>47</v>
      </c>
    </row>
    <row r="18" spans="1:3" ht="21.95" customHeight="1" x14ac:dyDescent="0.2">
      <c r="A18" s="33">
        <v>6</v>
      </c>
      <c r="B18" s="17" t="s">
        <v>290</v>
      </c>
      <c r="C18" s="37">
        <f>SUM(مشگین‌شهر!H3)</f>
        <v>5</v>
      </c>
    </row>
    <row r="19" spans="1:3" ht="21.95" customHeight="1" x14ac:dyDescent="0.2">
      <c r="A19" s="33">
        <v>7</v>
      </c>
      <c r="B19" s="17" t="s">
        <v>298</v>
      </c>
      <c r="C19" s="37">
        <f>SUM(مغان!H3)</f>
        <v>4</v>
      </c>
    </row>
    <row r="20" spans="1:3" ht="21.95" customHeight="1" thickBot="1" x14ac:dyDescent="0.25">
      <c r="A20" s="45">
        <v>8</v>
      </c>
      <c r="B20" s="46" t="s">
        <v>291</v>
      </c>
      <c r="C20" s="47">
        <f>SUM(نمین!H3)</f>
        <v>19</v>
      </c>
    </row>
    <row r="21" spans="1:3" ht="21.95" customHeight="1" thickBot="1" x14ac:dyDescent="0.25">
      <c r="A21" s="71" t="s">
        <v>292</v>
      </c>
      <c r="B21" s="72"/>
      <c r="C21" s="49">
        <f>SUM('ادبیات و علوم انسانی'!H3+'کشاورزی و منابع طبیعی'!H3+علوم!H3+'فنی و مهندسی'!H3+'روانشناسی و علوم تربیتی'!H3+مشگین‌شهر!H3+مغان!H3+نمین!H3)</f>
        <v>420</v>
      </c>
    </row>
  </sheetData>
  <mergeCells count="1">
    <mergeCell ref="A21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H161"/>
  <sheetViews>
    <sheetView rightToLeft="1" topLeftCell="A89" workbookViewId="0">
      <selection activeCell="D91" sqref="D91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6.125" bestFit="1" customWidth="1"/>
    <col min="5" max="5" width="16.75" customWidth="1"/>
    <col min="6" max="6" width="1.75" customWidth="1"/>
    <col min="7" max="7" width="31" bestFit="1" customWidth="1"/>
    <col min="8" max="8" width="39.625" customWidth="1"/>
    <col min="9" max="9" width="36.87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26" t="s">
        <v>280</v>
      </c>
      <c r="H1" s="27" t="s">
        <v>281</v>
      </c>
    </row>
    <row r="2" spans="1:8" ht="18" x14ac:dyDescent="0.2">
      <c r="A2" s="23">
        <v>1</v>
      </c>
      <c r="B2" s="1" t="s">
        <v>5</v>
      </c>
      <c r="C2" s="1" t="s">
        <v>6</v>
      </c>
      <c r="D2" s="1" t="s">
        <v>219</v>
      </c>
      <c r="E2" s="2" t="s">
        <v>7</v>
      </c>
      <c r="G2" s="68" t="s">
        <v>258</v>
      </c>
      <c r="H2" s="34">
        <v>15</v>
      </c>
    </row>
    <row r="3" spans="1:8" ht="18" x14ac:dyDescent="0.2">
      <c r="A3" s="23">
        <v>2</v>
      </c>
      <c r="B3" s="1" t="s">
        <v>5</v>
      </c>
      <c r="C3" s="8" t="s">
        <v>6</v>
      </c>
      <c r="D3" s="8" t="s">
        <v>197</v>
      </c>
      <c r="E3" s="9" t="s">
        <v>17</v>
      </c>
      <c r="G3" s="68" t="s">
        <v>277</v>
      </c>
      <c r="H3" s="34">
        <f>E161</f>
        <v>159</v>
      </c>
    </row>
    <row r="4" spans="1:8" ht="18" x14ac:dyDescent="0.2">
      <c r="A4" s="23">
        <v>3</v>
      </c>
      <c r="B4" s="1" t="s">
        <v>5</v>
      </c>
      <c r="C4" s="8" t="s">
        <v>12</v>
      </c>
      <c r="D4" s="8" t="s">
        <v>198</v>
      </c>
      <c r="E4" s="9" t="s">
        <v>25</v>
      </c>
      <c r="G4" s="68" t="s">
        <v>276</v>
      </c>
      <c r="H4" s="34">
        <v>2</v>
      </c>
    </row>
    <row r="5" spans="1:8" ht="18" x14ac:dyDescent="0.2">
      <c r="A5" s="23">
        <v>4</v>
      </c>
      <c r="B5" s="1" t="s">
        <v>5</v>
      </c>
      <c r="C5" s="8" t="s">
        <v>12</v>
      </c>
      <c r="D5" s="8" t="s">
        <v>309</v>
      </c>
      <c r="E5" s="9" t="s">
        <v>25</v>
      </c>
      <c r="G5" s="68" t="s">
        <v>275</v>
      </c>
      <c r="H5" s="34">
        <v>6</v>
      </c>
    </row>
    <row r="6" spans="1:8" ht="18" x14ac:dyDescent="0.2">
      <c r="A6" s="50">
        <v>5</v>
      </c>
      <c r="B6" s="1" t="s">
        <v>5</v>
      </c>
      <c r="C6" s="8" t="s">
        <v>12</v>
      </c>
      <c r="D6" s="8" t="s">
        <v>326</v>
      </c>
      <c r="E6" s="9" t="s">
        <v>304</v>
      </c>
      <c r="G6" s="68" t="s">
        <v>279</v>
      </c>
      <c r="H6" s="34">
        <v>5</v>
      </c>
    </row>
    <row r="7" spans="1:8" ht="18" x14ac:dyDescent="0.2">
      <c r="A7" s="23">
        <v>6</v>
      </c>
      <c r="B7" s="1" t="s">
        <v>5</v>
      </c>
      <c r="C7" s="8" t="s">
        <v>12</v>
      </c>
      <c r="D7" s="8" t="s">
        <v>411</v>
      </c>
      <c r="E7" s="9" t="s">
        <v>25</v>
      </c>
      <c r="G7" s="68" t="s">
        <v>278</v>
      </c>
      <c r="H7" s="34">
        <v>3</v>
      </c>
    </row>
    <row r="8" spans="1:8" ht="18" x14ac:dyDescent="0.2">
      <c r="A8" s="23">
        <v>7</v>
      </c>
      <c r="B8" s="51" t="s">
        <v>5</v>
      </c>
      <c r="C8" s="52" t="s">
        <v>12</v>
      </c>
      <c r="D8" s="52" t="s">
        <v>332</v>
      </c>
      <c r="E8" s="53" t="s">
        <v>25</v>
      </c>
      <c r="G8" s="68" t="s">
        <v>259</v>
      </c>
      <c r="H8" s="34">
        <v>15</v>
      </c>
    </row>
    <row r="9" spans="1:8" ht="18" x14ac:dyDescent="0.2">
      <c r="A9" s="23">
        <v>8</v>
      </c>
      <c r="B9" s="1" t="s">
        <v>5</v>
      </c>
      <c r="C9" s="8" t="s">
        <v>27</v>
      </c>
      <c r="D9" s="8" t="s">
        <v>410</v>
      </c>
      <c r="E9" s="9" t="s">
        <v>25</v>
      </c>
      <c r="G9" s="68" t="s">
        <v>260</v>
      </c>
      <c r="H9" s="34">
        <v>0</v>
      </c>
    </row>
    <row r="10" spans="1:8" ht="18" x14ac:dyDescent="0.2">
      <c r="A10" s="23">
        <v>9</v>
      </c>
      <c r="B10" s="1" t="s">
        <v>5</v>
      </c>
      <c r="C10" s="8" t="s">
        <v>27</v>
      </c>
      <c r="D10" s="8" t="s">
        <v>415</v>
      </c>
      <c r="E10" s="9" t="s">
        <v>25</v>
      </c>
      <c r="G10" s="68" t="s">
        <v>261</v>
      </c>
      <c r="H10" s="37"/>
    </row>
    <row r="11" spans="1:8" ht="18" customHeight="1" x14ac:dyDescent="0.2">
      <c r="A11" s="50">
        <v>10</v>
      </c>
      <c r="B11" s="62" t="s">
        <v>5</v>
      </c>
      <c r="C11" s="63" t="s">
        <v>27</v>
      </c>
      <c r="D11" s="63" t="s">
        <v>412</v>
      </c>
      <c r="E11" s="9" t="s">
        <v>25</v>
      </c>
      <c r="G11" s="75" t="s">
        <v>448</v>
      </c>
      <c r="H11" s="73" t="s">
        <v>454</v>
      </c>
    </row>
    <row r="12" spans="1:8" ht="18" x14ac:dyDescent="0.2">
      <c r="A12" s="23">
        <v>11</v>
      </c>
      <c r="B12" s="1" t="s">
        <v>5</v>
      </c>
      <c r="C12" s="8" t="s">
        <v>6</v>
      </c>
      <c r="D12" s="8" t="s">
        <v>409</v>
      </c>
      <c r="E12" s="9" t="s">
        <v>25</v>
      </c>
      <c r="G12" s="75"/>
      <c r="H12" s="73"/>
    </row>
    <row r="13" spans="1:8" ht="18.75" thickBot="1" x14ac:dyDescent="0.25">
      <c r="A13" s="23">
        <v>12</v>
      </c>
      <c r="B13" s="20" t="s">
        <v>165</v>
      </c>
      <c r="C13" s="20" t="s">
        <v>27</v>
      </c>
      <c r="D13" s="20" t="s">
        <v>45</v>
      </c>
      <c r="E13" s="39" t="s">
        <v>17</v>
      </c>
      <c r="G13" s="76"/>
      <c r="H13" s="74"/>
    </row>
    <row r="14" spans="1:8" ht="18" x14ac:dyDescent="0.2">
      <c r="A14" s="23">
        <v>13</v>
      </c>
      <c r="B14" s="8" t="s">
        <v>165</v>
      </c>
      <c r="C14" s="8" t="s">
        <v>6</v>
      </c>
      <c r="D14" s="8" t="s">
        <v>362</v>
      </c>
      <c r="E14" s="9" t="s">
        <v>7</v>
      </c>
    </row>
    <row r="15" spans="1:8" ht="18" x14ac:dyDescent="0.2">
      <c r="A15" s="23">
        <v>14</v>
      </c>
      <c r="B15" s="8" t="s">
        <v>165</v>
      </c>
      <c r="C15" s="8" t="s">
        <v>6</v>
      </c>
      <c r="D15" s="8" t="s">
        <v>226</v>
      </c>
      <c r="E15" s="9" t="s">
        <v>7</v>
      </c>
    </row>
    <row r="16" spans="1:8" ht="18" x14ac:dyDescent="0.2">
      <c r="A16" s="50">
        <v>15</v>
      </c>
      <c r="B16" s="8" t="s">
        <v>192</v>
      </c>
      <c r="C16" s="8" t="s">
        <v>51</v>
      </c>
      <c r="D16" s="8" t="s">
        <v>220</v>
      </c>
      <c r="E16" s="9" t="s">
        <v>7</v>
      </c>
    </row>
    <row r="17" spans="1:5" ht="18" x14ac:dyDescent="0.2">
      <c r="A17" s="23">
        <v>16</v>
      </c>
      <c r="B17" s="8" t="s">
        <v>192</v>
      </c>
      <c r="C17" s="8" t="s">
        <v>12</v>
      </c>
      <c r="D17" s="8" t="s">
        <v>449</v>
      </c>
      <c r="E17" s="9" t="s">
        <v>17</v>
      </c>
    </row>
    <row r="18" spans="1:5" ht="18" x14ac:dyDescent="0.2">
      <c r="A18" s="23">
        <v>17</v>
      </c>
      <c r="B18" s="8" t="s">
        <v>192</v>
      </c>
      <c r="C18" s="8" t="s">
        <v>12</v>
      </c>
      <c r="D18" s="8" t="s">
        <v>193</v>
      </c>
      <c r="E18" s="9" t="s">
        <v>25</v>
      </c>
    </row>
    <row r="19" spans="1:5" ht="18" x14ac:dyDescent="0.2">
      <c r="A19" s="23">
        <v>18</v>
      </c>
      <c r="B19" s="8" t="s">
        <v>192</v>
      </c>
      <c r="C19" s="8" t="s">
        <v>27</v>
      </c>
      <c r="D19" s="8" t="s">
        <v>413</v>
      </c>
      <c r="E19" s="9" t="s">
        <v>25</v>
      </c>
    </row>
    <row r="20" spans="1:5" ht="18" x14ac:dyDescent="0.2">
      <c r="A20" s="23">
        <v>19</v>
      </c>
      <c r="B20" s="8" t="s">
        <v>192</v>
      </c>
      <c r="C20" s="8" t="s">
        <v>27</v>
      </c>
      <c r="D20" s="8" t="s">
        <v>450</v>
      </c>
      <c r="E20" s="9" t="s">
        <v>25</v>
      </c>
    </row>
    <row r="21" spans="1:5" ht="18" x14ac:dyDescent="0.2">
      <c r="A21" s="50">
        <v>20</v>
      </c>
      <c r="B21" s="8" t="s">
        <v>192</v>
      </c>
      <c r="C21" s="8" t="s">
        <v>27</v>
      </c>
      <c r="D21" s="8" t="s">
        <v>408</v>
      </c>
      <c r="E21" s="9" t="s">
        <v>25</v>
      </c>
    </row>
    <row r="22" spans="1:5" ht="18" x14ac:dyDescent="0.2">
      <c r="A22" s="23">
        <v>21</v>
      </c>
      <c r="B22" s="8" t="s">
        <v>192</v>
      </c>
      <c r="C22" s="8" t="s">
        <v>6</v>
      </c>
      <c r="D22" s="8" t="s">
        <v>407</v>
      </c>
      <c r="E22" s="9" t="s">
        <v>25</v>
      </c>
    </row>
    <row r="23" spans="1:5" ht="18" x14ac:dyDescent="0.2">
      <c r="A23" s="23">
        <v>22</v>
      </c>
      <c r="B23" s="8" t="s">
        <v>192</v>
      </c>
      <c r="C23" s="8" t="s">
        <v>6</v>
      </c>
      <c r="D23" s="8" t="s">
        <v>451</v>
      </c>
      <c r="E23" s="9" t="s">
        <v>25</v>
      </c>
    </row>
    <row r="24" spans="1:5" ht="18" x14ac:dyDescent="0.2">
      <c r="A24" s="23">
        <v>23</v>
      </c>
      <c r="B24" s="8" t="s">
        <v>192</v>
      </c>
      <c r="C24" s="8" t="s">
        <v>6</v>
      </c>
      <c r="D24" s="8" t="s">
        <v>414</v>
      </c>
      <c r="E24" s="9" t="s">
        <v>25</v>
      </c>
    </row>
    <row r="25" spans="1:5" ht="18" x14ac:dyDescent="0.2">
      <c r="A25" s="23">
        <v>24</v>
      </c>
      <c r="B25" s="8" t="s">
        <v>192</v>
      </c>
      <c r="C25" s="8" t="s">
        <v>27</v>
      </c>
      <c r="D25" s="8" t="s">
        <v>452</v>
      </c>
      <c r="E25" s="9" t="s">
        <v>25</v>
      </c>
    </row>
    <row r="26" spans="1:5" ht="18" x14ac:dyDescent="0.2">
      <c r="A26" s="50">
        <v>25</v>
      </c>
      <c r="B26" s="51" t="s">
        <v>192</v>
      </c>
      <c r="C26" s="52" t="s">
        <v>12</v>
      </c>
      <c r="D26" s="52" t="s">
        <v>332</v>
      </c>
      <c r="E26" s="53" t="s">
        <v>25</v>
      </c>
    </row>
    <row r="27" spans="1:5" ht="18" x14ac:dyDescent="0.2">
      <c r="A27" s="23">
        <v>26</v>
      </c>
      <c r="B27" s="8" t="s">
        <v>192</v>
      </c>
      <c r="C27" s="8" t="s">
        <v>27</v>
      </c>
      <c r="D27" s="8" t="s">
        <v>453</v>
      </c>
      <c r="E27" s="9" t="s">
        <v>25</v>
      </c>
    </row>
    <row r="28" spans="1:5" ht="18" x14ac:dyDescent="0.2">
      <c r="A28" s="23">
        <v>27</v>
      </c>
      <c r="B28" s="8" t="s">
        <v>8</v>
      </c>
      <c r="C28" s="8" t="s">
        <v>12</v>
      </c>
      <c r="D28" s="8" t="s">
        <v>184</v>
      </c>
      <c r="E28" s="9" t="s">
        <v>7</v>
      </c>
    </row>
    <row r="29" spans="1:5" ht="18" x14ac:dyDescent="0.2">
      <c r="A29" s="23">
        <v>28</v>
      </c>
      <c r="B29" s="1" t="s">
        <v>8</v>
      </c>
      <c r="C29" s="1" t="s">
        <v>9</v>
      </c>
      <c r="D29" s="1" t="s">
        <v>10</v>
      </c>
      <c r="E29" s="2" t="s">
        <v>7</v>
      </c>
    </row>
    <row r="30" spans="1:5" ht="18" x14ac:dyDescent="0.2">
      <c r="A30" s="23">
        <v>29</v>
      </c>
      <c r="B30" s="1" t="s">
        <v>8</v>
      </c>
      <c r="C30" s="1" t="s">
        <v>6</v>
      </c>
      <c r="D30" s="1" t="s">
        <v>11</v>
      </c>
      <c r="E30" s="2" t="s">
        <v>7</v>
      </c>
    </row>
    <row r="31" spans="1:5" ht="18" x14ac:dyDescent="0.2">
      <c r="A31" s="50">
        <v>30</v>
      </c>
      <c r="B31" s="1" t="s">
        <v>8</v>
      </c>
      <c r="C31" s="1" t="s">
        <v>12</v>
      </c>
      <c r="D31" s="1" t="s">
        <v>13</v>
      </c>
      <c r="E31" s="2" t="s">
        <v>7</v>
      </c>
    </row>
    <row r="32" spans="1:5" ht="18" x14ac:dyDescent="0.2">
      <c r="A32" s="23">
        <v>31</v>
      </c>
      <c r="B32" s="20" t="s">
        <v>8</v>
      </c>
      <c r="C32" s="20" t="s">
        <v>27</v>
      </c>
      <c r="D32" s="20" t="s">
        <v>45</v>
      </c>
      <c r="E32" s="40" t="s">
        <v>17</v>
      </c>
    </row>
    <row r="33" spans="1:5" ht="18" x14ac:dyDescent="0.2">
      <c r="A33" s="23">
        <v>32</v>
      </c>
      <c r="B33" s="8" t="s">
        <v>8</v>
      </c>
      <c r="C33" s="8" t="s">
        <v>6</v>
      </c>
      <c r="D33" s="8" t="s">
        <v>182</v>
      </c>
      <c r="E33" s="9" t="s">
        <v>7</v>
      </c>
    </row>
    <row r="34" spans="1:5" ht="18" x14ac:dyDescent="0.2">
      <c r="A34" s="23">
        <v>33</v>
      </c>
      <c r="B34" s="8" t="s">
        <v>8</v>
      </c>
      <c r="C34" s="8" t="s">
        <v>12</v>
      </c>
      <c r="D34" s="8" t="s">
        <v>183</v>
      </c>
      <c r="E34" s="9" t="s">
        <v>7</v>
      </c>
    </row>
    <row r="35" spans="1:5" ht="18" x14ac:dyDescent="0.2">
      <c r="A35" s="23">
        <v>34</v>
      </c>
      <c r="B35" s="8" t="s">
        <v>8</v>
      </c>
      <c r="C35" s="8" t="s">
        <v>6</v>
      </c>
      <c r="D35" s="8" t="s">
        <v>182</v>
      </c>
      <c r="E35" s="9" t="s">
        <v>7</v>
      </c>
    </row>
    <row r="36" spans="1:5" ht="18" x14ac:dyDescent="0.2">
      <c r="A36" s="50">
        <v>35</v>
      </c>
      <c r="B36" s="8" t="s">
        <v>8</v>
      </c>
      <c r="C36" s="8" t="s">
        <v>12</v>
      </c>
      <c r="D36" s="8" t="s">
        <v>363</v>
      </c>
      <c r="E36" s="9" t="s">
        <v>25</v>
      </c>
    </row>
    <row r="37" spans="1:5" ht="18" x14ac:dyDescent="0.2">
      <c r="A37" s="23">
        <v>36</v>
      </c>
      <c r="B37" s="51" t="s">
        <v>8</v>
      </c>
      <c r="C37" s="52" t="s">
        <v>12</v>
      </c>
      <c r="D37" s="52" t="s">
        <v>332</v>
      </c>
      <c r="E37" s="53" t="s">
        <v>25</v>
      </c>
    </row>
    <row r="38" spans="1:5" ht="18" x14ac:dyDescent="0.2">
      <c r="A38" s="23">
        <v>37</v>
      </c>
      <c r="B38" s="8" t="s">
        <v>8</v>
      </c>
      <c r="C38" s="8" t="s">
        <v>6</v>
      </c>
      <c r="D38" s="8" t="s">
        <v>402</v>
      </c>
      <c r="E38" s="9" t="s">
        <v>25</v>
      </c>
    </row>
    <row r="39" spans="1:5" ht="18" x14ac:dyDescent="0.2">
      <c r="A39" s="23">
        <v>38</v>
      </c>
      <c r="B39" s="8" t="s">
        <v>8</v>
      </c>
      <c r="C39" s="8" t="s">
        <v>6</v>
      </c>
      <c r="D39" s="8" t="s">
        <v>364</v>
      </c>
      <c r="E39" s="9" t="s">
        <v>7</v>
      </c>
    </row>
    <row r="40" spans="1:5" ht="18" x14ac:dyDescent="0.2">
      <c r="A40" s="23">
        <v>39</v>
      </c>
      <c r="B40" s="8" t="s">
        <v>8</v>
      </c>
      <c r="C40" s="8" t="s">
        <v>12</v>
      </c>
      <c r="D40" s="8" t="s">
        <v>416</v>
      </c>
      <c r="E40" s="9" t="s">
        <v>25</v>
      </c>
    </row>
    <row r="41" spans="1:5" ht="18" x14ac:dyDescent="0.2">
      <c r="A41" s="50">
        <v>40</v>
      </c>
      <c r="B41" s="8" t="s">
        <v>8</v>
      </c>
      <c r="C41" s="8" t="s">
        <v>12</v>
      </c>
      <c r="D41" s="8" t="s">
        <v>417</v>
      </c>
      <c r="E41" s="9" t="s">
        <v>25</v>
      </c>
    </row>
    <row r="42" spans="1:5" ht="18" x14ac:dyDescent="0.2">
      <c r="A42" s="23">
        <v>41</v>
      </c>
      <c r="B42" s="1" t="s">
        <v>14</v>
      </c>
      <c r="C42" s="1" t="s">
        <v>15</v>
      </c>
      <c r="D42" s="1" t="s">
        <v>16</v>
      </c>
      <c r="E42" s="2" t="s">
        <v>17</v>
      </c>
    </row>
    <row r="43" spans="1:5" ht="18" x14ac:dyDescent="0.2">
      <c r="A43" s="23">
        <v>42</v>
      </c>
      <c r="B43" s="24" t="s">
        <v>14</v>
      </c>
      <c r="C43" s="24" t="s">
        <v>18</v>
      </c>
      <c r="D43" s="24" t="s">
        <v>19</v>
      </c>
      <c r="E43" s="41" t="s">
        <v>20</v>
      </c>
    </row>
    <row r="44" spans="1:5" ht="18" x14ac:dyDescent="0.2">
      <c r="A44" s="23">
        <v>43</v>
      </c>
      <c r="B44" s="24" t="s">
        <v>14</v>
      </c>
      <c r="C44" s="24" t="s">
        <v>18</v>
      </c>
      <c r="D44" s="24" t="s">
        <v>21</v>
      </c>
      <c r="E44" s="41" t="s">
        <v>20</v>
      </c>
    </row>
    <row r="45" spans="1:5" ht="18" x14ac:dyDescent="0.2">
      <c r="A45" s="23">
        <v>44</v>
      </c>
      <c r="B45" s="8" t="s">
        <v>14</v>
      </c>
      <c r="C45" s="8" t="s">
        <v>6</v>
      </c>
      <c r="D45" s="8" t="s">
        <v>159</v>
      </c>
      <c r="E45" s="9" t="s">
        <v>7</v>
      </c>
    </row>
    <row r="46" spans="1:5" ht="18" x14ac:dyDescent="0.2">
      <c r="A46" s="50">
        <v>45</v>
      </c>
      <c r="B46" s="1" t="s">
        <v>14</v>
      </c>
      <c r="C46" s="8" t="s">
        <v>6</v>
      </c>
      <c r="D46" s="8" t="s">
        <v>365</v>
      </c>
      <c r="E46" s="9" t="s">
        <v>17</v>
      </c>
    </row>
    <row r="47" spans="1:5" ht="18" x14ac:dyDescent="0.2">
      <c r="A47" s="23">
        <v>46</v>
      </c>
      <c r="B47" s="1" t="s">
        <v>14</v>
      </c>
      <c r="C47" s="8" t="s">
        <v>6</v>
      </c>
      <c r="D47" s="8" t="s">
        <v>391</v>
      </c>
      <c r="E47" s="9" t="s">
        <v>17</v>
      </c>
    </row>
    <row r="48" spans="1:5" ht="18" x14ac:dyDescent="0.2">
      <c r="A48" s="23">
        <v>47</v>
      </c>
      <c r="B48" s="1" t="s">
        <v>14</v>
      </c>
      <c r="C48" s="8" t="s">
        <v>6</v>
      </c>
      <c r="D48" s="8" t="s">
        <v>366</v>
      </c>
      <c r="E48" s="9" t="s">
        <v>17</v>
      </c>
    </row>
    <row r="49" spans="1:5" ht="18" x14ac:dyDescent="0.2">
      <c r="A49" s="23">
        <v>48</v>
      </c>
      <c r="B49" s="51" t="s">
        <v>14</v>
      </c>
      <c r="C49" s="52" t="s">
        <v>12</v>
      </c>
      <c r="D49" s="52" t="s">
        <v>332</v>
      </c>
      <c r="E49" s="53" t="s">
        <v>25</v>
      </c>
    </row>
    <row r="50" spans="1:5" ht="18" x14ac:dyDescent="0.2">
      <c r="A50" s="23">
        <v>49</v>
      </c>
      <c r="B50" s="1" t="s">
        <v>14</v>
      </c>
      <c r="C50" s="8" t="s">
        <v>27</v>
      </c>
      <c r="D50" s="8" t="s">
        <v>418</v>
      </c>
      <c r="E50" s="9" t="s">
        <v>17</v>
      </c>
    </row>
    <row r="51" spans="1:5" ht="18" x14ac:dyDescent="0.2">
      <c r="A51" s="50">
        <v>50</v>
      </c>
      <c r="B51" s="1" t="s">
        <v>14</v>
      </c>
      <c r="C51" s="8" t="s">
        <v>12</v>
      </c>
      <c r="D51" s="8" t="s">
        <v>367</v>
      </c>
      <c r="E51" s="9" t="s">
        <v>17</v>
      </c>
    </row>
    <row r="52" spans="1:5" ht="18" x14ac:dyDescent="0.2">
      <c r="A52" s="23">
        <v>51</v>
      </c>
      <c r="B52" s="1" t="s">
        <v>14</v>
      </c>
      <c r="C52" s="8" t="s">
        <v>368</v>
      </c>
      <c r="D52" s="8" t="s">
        <v>419</v>
      </c>
      <c r="E52" s="9" t="s">
        <v>25</v>
      </c>
    </row>
    <row r="53" spans="1:5" ht="18" x14ac:dyDescent="0.2">
      <c r="A53" s="23">
        <v>52</v>
      </c>
      <c r="B53" s="8" t="s">
        <v>299</v>
      </c>
      <c r="C53" s="1" t="s">
        <v>15</v>
      </c>
      <c r="D53" s="8" t="s">
        <v>300</v>
      </c>
      <c r="E53" s="9" t="s">
        <v>7</v>
      </c>
    </row>
    <row r="54" spans="1:5" ht="18" x14ac:dyDescent="0.2">
      <c r="A54" s="23">
        <v>53</v>
      </c>
      <c r="B54" s="8" t="s">
        <v>299</v>
      </c>
      <c r="C54" s="8" t="s">
        <v>6</v>
      </c>
      <c r="D54" s="8" t="s">
        <v>324</v>
      </c>
      <c r="E54" s="9" t="s">
        <v>7</v>
      </c>
    </row>
    <row r="55" spans="1:5" ht="18" x14ac:dyDescent="0.2">
      <c r="A55" s="23">
        <v>54</v>
      </c>
      <c r="B55" s="1" t="s">
        <v>22</v>
      </c>
      <c r="C55" s="1" t="s">
        <v>12</v>
      </c>
      <c r="D55" s="1" t="s">
        <v>23</v>
      </c>
      <c r="E55" s="2" t="s">
        <v>17</v>
      </c>
    </row>
    <row r="56" spans="1:5" ht="18" x14ac:dyDescent="0.2">
      <c r="A56" s="50">
        <v>55</v>
      </c>
      <c r="B56" s="1" t="s">
        <v>22</v>
      </c>
      <c r="C56" s="1" t="s">
        <v>12</v>
      </c>
      <c r="D56" s="1" t="s">
        <v>24</v>
      </c>
      <c r="E56" s="2" t="s">
        <v>25</v>
      </c>
    </row>
    <row r="57" spans="1:5" ht="18" x14ac:dyDescent="0.2">
      <c r="A57" s="23">
        <v>56</v>
      </c>
      <c r="B57" s="1" t="s">
        <v>22</v>
      </c>
      <c r="C57" s="1" t="s">
        <v>12</v>
      </c>
      <c r="D57" s="1" t="s">
        <v>26</v>
      </c>
      <c r="E57" s="2" t="s">
        <v>25</v>
      </c>
    </row>
    <row r="58" spans="1:5" ht="18" x14ac:dyDescent="0.2">
      <c r="A58" s="23">
        <v>57</v>
      </c>
      <c r="B58" s="18" t="s">
        <v>22</v>
      </c>
      <c r="C58" s="18" t="s">
        <v>27</v>
      </c>
      <c r="D58" s="18" t="s">
        <v>45</v>
      </c>
      <c r="E58" s="39" t="s">
        <v>17</v>
      </c>
    </row>
    <row r="59" spans="1:5" ht="18" x14ac:dyDescent="0.2">
      <c r="A59" s="23">
        <v>58</v>
      </c>
      <c r="B59" s="1" t="s">
        <v>22</v>
      </c>
      <c r="C59" s="8" t="s">
        <v>12</v>
      </c>
      <c r="D59" s="8" t="s">
        <v>202</v>
      </c>
      <c r="E59" s="9" t="s">
        <v>17</v>
      </c>
    </row>
    <row r="60" spans="1:5" ht="18" x14ac:dyDescent="0.2">
      <c r="A60" s="23">
        <v>59</v>
      </c>
      <c r="B60" s="1" t="s">
        <v>22</v>
      </c>
      <c r="C60" s="8" t="s">
        <v>12</v>
      </c>
      <c r="D60" s="8" t="s">
        <v>203</v>
      </c>
      <c r="E60" s="9" t="s">
        <v>7</v>
      </c>
    </row>
    <row r="61" spans="1:5" ht="18" x14ac:dyDescent="0.2">
      <c r="A61" s="50">
        <v>60</v>
      </c>
      <c r="B61" s="1" t="s">
        <v>22</v>
      </c>
      <c r="C61" s="8" t="s">
        <v>37</v>
      </c>
      <c r="D61" s="8" t="s">
        <v>204</v>
      </c>
      <c r="E61" s="9" t="s">
        <v>17</v>
      </c>
    </row>
    <row r="62" spans="1:5" ht="18" x14ac:dyDescent="0.2">
      <c r="A62" s="23">
        <v>61</v>
      </c>
      <c r="B62" s="8" t="s">
        <v>22</v>
      </c>
      <c r="C62" s="8" t="s">
        <v>6</v>
      </c>
      <c r="D62" s="8" t="s">
        <v>393</v>
      </c>
      <c r="E62" s="9" t="s">
        <v>25</v>
      </c>
    </row>
    <row r="63" spans="1:5" ht="18" x14ac:dyDescent="0.2">
      <c r="A63" s="23">
        <v>62</v>
      </c>
      <c r="B63" s="8" t="s">
        <v>22</v>
      </c>
      <c r="C63" s="8" t="s">
        <v>6</v>
      </c>
      <c r="D63" s="8" t="s">
        <v>369</v>
      </c>
      <c r="E63" s="9" t="s">
        <v>17</v>
      </c>
    </row>
    <row r="64" spans="1:5" ht="18" x14ac:dyDescent="0.2">
      <c r="A64" s="23">
        <v>63</v>
      </c>
      <c r="B64" s="51" t="s">
        <v>22</v>
      </c>
      <c r="C64" s="52" t="s">
        <v>12</v>
      </c>
      <c r="D64" s="52" t="s">
        <v>332</v>
      </c>
      <c r="E64" s="53" t="s">
        <v>25</v>
      </c>
    </row>
    <row r="65" spans="1:5" ht="18" x14ac:dyDescent="0.2">
      <c r="A65" s="23">
        <v>64</v>
      </c>
      <c r="B65" s="8" t="s">
        <v>22</v>
      </c>
      <c r="C65" s="8" t="s">
        <v>27</v>
      </c>
      <c r="D65" s="8" t="s">
        <v>370</v>
      </c>
      <c r="E65" s="9" t="s">
        <v>25</v>
      </c>
    </row>
    <row r="66" spans="1:5" ht="18" x14ac:dyDescent="0.2">
      <c r="A66" s="50">
        <v>65</v>
      </c>
      <c r="B66" s="8" t="s">
        <v>22</v>
      </c>
      <c r="C66" s="8" t="s">
        <v>12</v>
      </c>
      <c r="D66" s="8" t="s">
        <v>420</v>
      </c>
      <c r="E66" s="9" t="s">
        <v>25</v>
      </c>
    </row>
    <row r="67" spans="1:5" ht="18" x14ac:dyDescent="0.2">
      <c r="A67" s="23">
        <v>66</v>
      </c>
      <c r="B67" s="8" t="s">
        <v>22</v>
      </c>
      <c r="C67" s="8" t="s">
        <v>12</v>
      </c>
      <c r="D67" s="8" t="s">
        <v>421</v>
      </c>
      <c r="E67" s="9" t="s">
        <v>25</v>
      </c>
    </row>
    <row r="68" spans="1:5" ht="18" x14ac:dyDescent="0.2">
      <c r="A68" s="23">
        <v>67</v>
      </c>
      <c r="B68" s="8" t="s">
        <v>22</v>
      </c>
      <c r="C68" s="8" t="s">
        <v>27</v>
      </c>
      <c r="D68" s="8" t="s">
        <v>392</v>
      </c>
      <c r="E68" s="9" t="s">
        <v>25</v>
      </c>
    </row>
    <row r="69" spans="1:5" ht="18" x14ac:dyDescent="0.2">
      <c r="A69" s="23">
        <v>68</v>
      </c>
      <c r="B69" s="8" t="s">
        <v>22</v>
      </c>
      <c r="C69" s="8" t="s">
        <v>51</v>
      </c>
      <c r="D69" s="8" t="s">
        <v>371</v>
      </c>
      <c r="E69" s="9" t="s">
        <v>20</v>
      </c>
    </row>
    <row r="70" spans="1:5" ht="18" x14ac:dyDescent="0.2">
      <c r="A70" s="23">
        <v>69</v>
      </c>
      <c r="B70" s="1" t="s">
        <v>28</v>
      </c>
      <c r="C70" s="1" t="s">
        <v>6</v>
      </c>
      <c r="D70" s="1" t="s">
        <v>226</v>
      </c>
      <c r="E70" s="2" t="s">
        <v>17</v>
      </c>
    </row>
    <row r="71" spans="1:5" ht="18" x14ac:dyDescent="0.2">
      <c r="A71" s="50">
        <v>70</v>
      </c>
      <c r="B71" s="51" t="s">
        <v>28</v>
      </c>
      <c r="C71" s="52" t="s">
        <v>12</v>
      </c>
      <c r="D71" s="52" t="s">
        <v>332</v>
      </c>
      <c r="E71" s="53" t="s">
        <v>25</v>
      </c>
    </row>
    <row r="72" spans="1:5" ht="18" x14ac:dyDescent="0.2">
      <c r="A72" s="23">
        <v>71</v>
      </c>
      <c r="B72" s="1" t="s">
        <v>28</v>
      </c>
      <c r="C72" s="8" t="s">
        <v>12</v>
      </c>
      <c r="D72" s="8" t="s">
        <v>422</v>
      </c>
      <c r="E72" s="9" t="s">
        <v>25</v>
      </c>
    </row>
    <row r="73" spans="1:5" ht="18" x14ac:dyDescent="0.2">
      <c r="A73" s="23">
        <v>72</v>
      </c>
      <c r="B73" s="1" t="s">
        <v>28</v>
      </c>
      <c r="C73" s="8" t="s">
        <v>12</v>
      </c>
      <c r="D73" s="8" t="s">
        <v>423</v>
      </c>
      <c r="E73" s="9" t="s">
        <v>25</v>
      </c>
    </row>
    <row r="74" spans="1:5" ht="18" x14ac:dyDescent="0.2">
      <c r="A74" s="23">
        <v>73</v>
      </c>
      <c r="B74" s="1" t="s">
        <v>28</v>
      </c>
      <c r="C74" s="8" t="s">
        <v>12</v>
      </c>
      <c r="D74" s="8" t="s">
        <v>424</v>
      </c>
      <c r="E74" s="9" t="s">
        <v>25</v>
      </c>
    </row>
    <row r="75" spans="1:5" ht="18" x14ac:dyDescent="0.2">
      <c r="A75" s="23">
        <v>74</v>
      </c>
      <c r="B75" s="1" t="s">
        <v>29</v>
      </c>
      <c r="C75" s="1" t="s">
        <v>6</v>
      </c>
      <c r="D75" s="1" t="s">
        <v>30</v>
      </c>
      <c r="E75" s="2" t="s">
        <v>17</v>
      </c>
    </row>
    <row r="76" spans="1:5" ht="18" x14ac:dyDescent="0.2">
      <c r="A76" s="50">
        <v>75</v>
      </c>
      <c r="B76" s="20" t="s">
        <v>293</v>
      </c>
      <c r="C76" s="18" t="s">
        <v>27</v>
      </c>
      <c r="D76" s="18" t="s">
        <v>45</v>
      </c>
      <c r="E76" s="39" t="s">
        <v>17</v>
      </c>
    </row>
    <row r="77" spans="1:5" ht="18" x14ac:dyDescent="0.2">
      <c r="A77" s="23">
        <v>76</v>
      </c>
      <c r="B77" s="8" t="s">
        <v>293</v>
      </c>
      <c r="C77" s="1" t="s">
        <v>15</v>
      </c>
      <c r="D77" s="8" t="s">
        <v>301</v>
      </c>
      <c r="E77" s="2" t="s">
        <v>17</v>
      </c>
    </row>
    <row r="78" spans="1:5" ht="18" x14ac:dyDescent="0.2">
      <c r="A78" s="23">
        <v>77</v>
      </c>
      <c r="B78" s="8" t="s">
        <v>293</v>
      </c>
      <c r="C78" s="1" t="s">
        <v>15</v>
      </c>
      <c r="D78" s="8" t="s">
        <v>308</v>
      </c>
      <c r="E78" s="2" t="s">
        <v>20</v>
      </c>
    </row>
    <row r="79" spans="1:5" ht="18" x14ac:dyDescent="0.2">
      <c r="A79" s="23">
        <v>78</v>
      </c>
      <c r="B79" s="8" t="s">
        <v>293</v>
      </c>
      <c r="C79" s="8" t="s">
        <v>6</v>
      </c>
      <c r="D79" s="8" t="s">
        <v>316</v>
      </c>
      <c r="E79" s="9" t="s">
        <v>17</v>
      </c>
    </row>
    <row r="80" spans="1:5" ht="18" x14ac:dyDescent="0.2">
      <c r="A80" s="23">
        <v>79</v>
      </c>
      <c r="B80" s="8" t="s">
        <v>293</v>
      </c>
      <c r="C80" s="8" t="s">
        <v>6</v>
      </c>
      <c r="D80" s="8" t="s">
        <v>325</v>
      </c>
      <c r="E80" s="9" t="s">
        <v>17</v>
      </c>
    </row>
    <row r="81" spans="1:5" ht="18" x14ac:dyDescent="0.2">
      <c r="A81" s="50">
        <v>80</v>
      </c>
      <c r="B81" s="8" t="s">
        <v>293</v>
      </c>
      <c r="C81" s="8" t="s">
        <v>12</v>
      </c>
      <c r="D81" s="8" t="s">
        <v>372</v>
      </c>
      <c r="E81" s="9" t="s">
        <v>17</v>
      </c>
    </row>
    <row r="82" spans="1:5" ht="18" x14ac:dyDescent="0.2">
      <c r="A82" s="23">
        <v>81</v>
      </c>
      <c r="B82" s="8" t="s">
        <v>293</v>
      </c>
      <c r="C82" s="8" t="s">
        <v>6</v>
      </c>
      <c r="D82" s="8" t="s">
        <v>394</v>
      </c>
      <c r="E82" s="9" t="s">
        <v>17</v>
      </c>
    </row>
    <row r="83" spans="1:5" ht="18" x14ac:dyDescent="0.2">
      <c r="A83" s="23">
        <v>82</v>
      </c>
      <c r="B83" s="8" t="s">
        <v>293</v>
      </c>
      <c r="C83" s="8" t="s">
        <v>12</v>
      </c>
      <c r="D83" s="8" t="s">
        <v>373</v>
      </c>
      <c r="E83" s="9" t="s">
        <v>17</v>
      </c>
    </row>
    <row r="84" spans="1:5" ht="18" x14ac:dyDescent="0.2">
      <c r="A84" s="23">
        <v>83</v>
      </c>
      <c r="B84" s="8" t="s">
        <v>293</v>
      </c>
      <c r="C84" s="8" t="s">
        <v>12</v>
      </c>
      <c r="D84" s="8" t="s">
        <v>395</v>
      </c>
      <c r="E84" s="9" t="s">
        <v>17</v>
      </c>
    </row>
    <row r="85" spans="1:5" ht="18" x14ac:dyDescent="0.2">
      <c r="A85" s="23">
        <v>84</v>
      </c>
      <c r="B85" s="8" t="s">
        <v>293</v>
      </c>
      <c r="C85" s="8" t="s">
        <v>6</v>
      </c>
      <c r="D85" s="8" t="s">
        <v>374</v>
      </c>
      <c r="E85" s="9" t="s">
        <v>17</v>
      </c>
    </row>
    <row r="86" spans="1:5" ht="18" x14ac:dyDescent="0.2">
      <c r="A86" s="50">
        <v>85</v>
      </c>
      <c r="B86" s="8" t="s">
        <v>293</v>
      </c>
      <c r="C86" s="8" t="s">
        <v>6</v>
      </c>
      <c r="D86" s="8" t="s">
        <v>375</v>
      </c>
      <c r="E86" s="9" t="s">
        <v>17</v>
      </c>
    </row>
    <row r="87" spans="1:5" ht="18" x14ac:dyDescent="0.2">
      <c r="A87" s="23">
        <v>86</v>
      </c>
      <c r="B87" s="8" t="s">
        <v>293</v>
      </c>
      <c r="C87" s="8" t="s">
        <v>6</v>
      </c>
      <c r="D87" s="8" t="s">
        <v>396</v>
      </c>
      <c r="E87" s="9" t="s">
        <v>17</v>
      </c>
    </row>
    <row r="88" spans="1:5" ht="18" x14ac:dyDescent="0.2">
      <c r="A88" s="23">
        <v>87</v>
      </c>
      <c r="B88" s="29" t="s">
        <v>293</v>
      </c>
      <c r="C88" s="30" t="s">
        <v>27</v>
      </c>
      <c r="D88" s="30" t="s">
        <v>376</v>
      </c>
      <c r="E88" s="43" t="s">
        <v>17</v>
      </c>
    </row>
    <row r="89" spans="1:5" ht="18" x14ac:dyDescent="0.2">
      <c r="A89" s="23">
        <v>88</v>
      </c>
      <c r="B89" s="8" t="s">
        <v>269</v>
      </c>
      <c r="C89" s="1" t="s">
        <v>9</v>
      </c>
      <c r="D89" s="8" t="s">
        <v>270</v>
      </c>
      <c r="E89" s="2" t="s">
        <v>17</v>
      </c>
    </row>
    <row r="90" spans="1:5" ht="18" x14ac:dyDescent="0.2">
      <c r="A90" s="23">
        <v>89</v>
      </c>
      <c r="B90" s="18" t="s">
        <v>269</v>
      </c>
      <c r="C90" s="18" t="s">
        <v>27</v>
      </c>
      <c r="D90" s="18" t="s">
        <v>45</v>
      </c>
      <c r="E90" s="39" t="s">
        <v>17</v>
      </c>
    </row>
    <row r="91" spans="1:5" ht="18" x14ac:dyDescent="0.2">
      <c r="A91" s="50">
        <v>90</v>
      </c>
      <c r="B91" s="8" t="s">
        <v>269</v>
      </c>
      <c r="C91" s="8" t="s">
        <v>6</v>
      </c>
      <c r="D91" s="8" t="s">
        <v>397</v>
      </c>
      <c r="E91" s="2" t="s">
        <v>17</v>
      </c>
    </row>
    <row r="92" spans="1:5" ht="18" x14ac:dyDescent="0.2">
      <c r="A92" s="23">
        <v>91</v>
      </c>
      <c r="B92" s="8" t="s">
        <v>269</v>
      </c>
      <c r="C92" s="8" t="s">
        <v>6</v>
      </c>
      <c r="D92" s="8" t="s">
        <v>398</v>
      </c>
      <c r="E92" s="2" t="s">
        <v>17</v>
      </c>
    </row>
    <row r="93" spans="1:5" ht="18" x14ac:dyDescent="0.2">
      <c r="A93" s="23">
        <v>92</v>
      </c>
      <c r="B93" s="8" t="s">
        <v>269</v>
      </c>
      <c r="C93" s="8" t="s">
        <v>6</v>
      </c>
      <c r="D93" s="8" t="s">
        <v>241</v>
      </c>
      <c r="E93" s="2" t="s">
        <v>17</v>
      </c>
    </row>
    <row r="94" spans="1:5" ht="18" x14ac:dyDescent="0.2">
      <c r="A94" s="23">
        <v>93</v>
      </c>
      <c r="B94" s="1" t="s">
        <v>31</v>
      </c>
      <c r="C94" s="1" t="s">
        <v>9</v>
      </c>
      <c r="D94" s="1" t="s">
        <v>399</v>
      </c>
      <c r="E94" s="2" t="s">
        <v>17</v>
      </c>
    </row>
    <row r="95" spans="1:5" ht="18" x14ac:dyDescent="0.2">
      <c r="A95" s="23">
        <v>94</v>
      </c>
      <c r="B95" s="1" t="s">
        <v>31</v>
      </c>
      <c r="C95" s="1" t="s">
        <v>6</v>
      </c>
      <c r="D95" s="1" t="s">
        <v>221</v>
      </c>
      <c r="E95" s="2" t="s">
        <v>17</v>
      </c>
    </row>
    <row r="96" spans="1:5" ht="18" x14ac:dyDescent="0.2">
      <c r="A96" s="50">
        <v>95</v>
      </c>
      <c r="B96" s="1" t="s">
        <v>31</v>
      </c>
      <c r="C96" s="1" t="s">
        <v>6</v>
      </c>
      <c r="D96" s="1" t="s">
        <v>400</v>
      </c>
      <c r="E96" s="2" t="s">
        <v>17</v>
      </c>
    </row>
    <row r="97" spans="1:5" ht="18" x14ac:dyDescent="0.2">
      <c r="A97" s="23">
        <v>96</v>
      </c>
      <c r="B97" s="1" t="s">
        <v>31</v>
      </c>
      <c r="C97" s="1" t="s">
        <v>12</v>
      </c>
      <c r="D97" s="1" t="s">
        <v>32</v>
      </c>
      <c r="E97" s="2" t="s">
        <v>17</v>
      </c>
    </row>
    <row r="98" spans="1:5" ht="18" x14ac:dyDescent="0.2">
      <c r="A98" s="23">
        <v>97</v>
      </c>
      <c r="B98" s="1" t="s">
        <v>31</v>
      </c>
      <c r="C98" s="1" t="s">
        <v>9</v>
      </c>
      <c r="D98" s="1" t="s">
        <v>33</v>
      </c>
      <c r="E98" s="2" t="s">
        <v>25</v>
      </c>
    </row>
    <row r="99" spans="1:5" ht="18" x14ac:dyDescent="0.2">
      <c r="A99" s="23">
        <v>98</v>
      </c>
      <c r="B99" s="1" t="s">
        <v>31</v>
      </c>
      <c r="C99" s="1" t="s">
        <v>6</v>
      </c>
      <c r="D99" s="1" t="s">
        <v>222</v>
      </c>
      <c r="E99" s="2" t="s">
        <v>17</v>
      </c>
    </row>
    <row r="100" spans="1:5" ht="18" x14ac:dyDescent="0.2">
      <c r="A100" s="23">
        <v>99</v>
      </c>
      <c r="B100" s="18" t="s">
        <v>31</v>
      </c>
      <c r="C100" s="18" t="s">
        <v>27</v>
      </c>
      <c r="D100" s="18" t="s">
        <v>45</v>
      </c>
      <c r="E100" s="39" t="s">
        <v>17</v>
      </c>
    </row>
    <row r="101" spans="1:5" ht="18" x14ac:dyDescent="0.2">
      <c r="A101" s="50">
        <v>100</v>
      </c>
      <c r="B101" s="1" t="s">
        <v>31</v>
      </c>
      <c r="C101" s="1" t="s">
        <v>27</v>
      </c>
      <c r="D101" s="1" t="s">
        <v>34</v>
      </c>
      <c r="E101" s="2" t="s">
        <v>7</v>
      </c>
    </row>
    <row r="102" spans="1:5" ht="18" x14ac:dyDescent="0.2">
      <c r="A102" s="23">
        <v>101</v>
      </c>
      <c r="B102" s="24" t="s">
        <v>31</v>
      </c>
      <c r="C102" s="24" t="s">
        <v>18</v>
      </c>
      <c r="D102" s="24" t="s">
        <v>264</v>
      </c>
      <c r="E102" s="41" t="s">
        <v>20</v>
      </c>
    </row>
    <row r="103" spans="1:5" ht="18" x14ac:dyDescent="0.2">
      <c r="A103" s="23">
        <v>102</v>
      </c>
      <c r="B103" s="1" t="s">
        <v>31</v>
      </c>
      <c r="C103" s="8" t="s">
        <v>6</v>
      </c>
      <c r="D103" s="8" t="s">
        <v>209</v>
      </c>
      <c r="E103" s="9" t="s">
        <v>25</v>
      </c>
    </row>
    <row r="104" spans="1:5" ht="18" x14ac:dyDescent="0.2">
      <c r="A104" s="23">
        <v>103</v>
      </c>
      <c r="B104" s="1" t="s">
        <v>31</v>
      </c>
      <c r="C104" s="8" t="s">
        <v>12</v>
      </c>
      <c r="D104" s="8" t="s">
        <v>210</v>
      </c>
      <c r="E104" s="9" t="s">
        <v>17</v>
      </c>
    </row>
    <row r="105" spans="1:5" ht="18" x14ac:dyDescent="0.2">
      <c r="A105" s="23">
        <v>104</v>
      </c>
      <c r="B105" s="1" t="s">
        <v>31</v>
      </c>
      <c r="C105" s="8" t="s">
        <v>155</v>
      </c>
      <c r="D105" s="8" t="s">
        <v>157</v>
      </c>
      <c r="E105" s="2" t="s">
        <v>7</v>
      </c>
    </row>
    <row r="106" spans="1:5" ht="18" x14ac:dyDescent="0.2">
      <c r="A106" s="50">
        <v>105</v>
      </c>
      <c r="B106" s="1" t="s">
        <v>31</v>
      </c>
      <c r="C106" s="8" t="s">
        <v>12</v>
      </c>
      <c r="D106" s="8" t="s">
        <v>311</v>
      </c>
      <c r="E106" s="2" t="s">
        <v>25</v>
      </c>
    </row>
    <row r="107" spans="1:5" ht="18" x14ac:dyDescent="0.2">
      <c r="A107" s="23">
        <v>106</v>
      </c>
      <c r="B107" s="1" t="s">
        <v>31</v>
      </c>
      <c r="C107" s="8" t="s">
        <v>12</v>
      </c>
      <c r="D107" s="8" t="s">
        <v>312</v>
      </c>
      <c r="E107" s="9" t="s">
        <v>25</v>
      </c>
    </row>
    <row r="108" spans="1:5" ht="18" x14ac:dyDescent="0.2">
      <c r="A108" s="23">
        <v>107</v>
      </c>
      <c r="B108" s="1" t="s">
        <v>31</v>
      </c>
      <c r="C108" s="8" t="s">
        <v>6</v>
      </c>
      <c r="D108" s="8" t="s">
        <v>313</v>
      </c>
      <c r="E108" s="9" t="s">
        <v>17</v>
      </c>
    </row>
    <row r="109" spans="1:5" ht="18" x14ac:dyDescent="0.2">
      <c r="A109" s="23">
        <v>108</v>
      </c>
      <c r="B109" s="51" t="s">
        <v>31</v>
      </c>
      <c r="C109" s="52" t="s">
        <v>12</v>
      </c>
      <c r="D109" s="52" t="s">
        <v>332</v>
      </c>
      <c r="E109" s="53" t="s">
        <v>25</v>
      </c>
    </row>
    <row r="110" spans="1:5" ht="18" x14ac:dyDescent="0.2">
      <c r="A110" s="23">
        <v>109</v>
      </c>
      <c r="B110" s="1" t="s">
        <v>31</v>
      </c>
      <c r="C110" s="8" t="s">
        <v>12</v>
      </c>
      <c r="D110" s="8" t="s">
        <v>425</v>
      </c>
      <c r="E110" s="2" t="s">
        <v>25</v>
      </c>
    </row>
    <row r="111" spans="1:5" ht="18" x14ac:dyDescent="0.2">
      <c r="A111" s="50">
        <v>110</v>
      </c>
      <c r="B111" s="1" t="s">
        <v>31</v>
      </c>
      <c r="C111" s="8" t="s">
        <v>6</v>
      </c>
      <c r="D111" s="8" t="s">
        <v>426</v>
      </c>
      <c r="E111" s="2" t="s">
        <v>25</v>
      </c>
    </row>
    <row r="112" spans="1:5" ht="18" x14ac:dyDescent="0.2">
      <c r="A112" s="23">
        <v>111</v>
      </c>
      <c r="B112" s="1" t="s">
        <v>31</v>
      </c>
      <c r="C112" s="8" t="s">
        <v>12</v>
      </c>
      <c r="D112" s="8" t="s">
        <v>427</v>
      </c>
      <c r="E112" s="9" t="s">
        <v>25</v>
      </c>
    </row>
    <row r="113" spans="1:5" ht="18" x14ac:dyDescent="0.2">
      <c r="A113" s="23">
        <v>112</v>
      </c>
      <c r="B113" s="1" t="s">
        <v>31</v>
      </c>
      <c r="C113" s="8" t="s">
        <v>51</v>
      </c>
      <c r="D113" s="8" t="s">
        <v>401</v>
      </c>
      <c r="E113" s="9" t="s">
        <v>25</v>
      </c>
    </row>
    <row r="114" spans="1:5" ht="18" x14ac:dyDescent="0.2">
      <c r="A114" s="23">
        <v>113</v>
      </c>
      <c r="B114" s="1" t="s">
        <v>31</v>
      </c>
      <c r="C114" s="8" t="s">
        <v>51</v>
      </c>
      <c r="D114" s="8" t="s">
        <v>441</v>
      </c>
      <c r="E114" s="9" t="s">
        <v>25</v>
      </c>
    </row>
    <row r="115" spans="1:5" ht="18" x14ac:dyDescent="0.2">
      <c r="A115" s="23">
        <v>114</v>
      </c>
      <c r="B115" s="1" t="s">
        <v>31</v>
      </c>
      <c r="C115" s="8" t="s">
        <v>6</v>
      </c>
      <c r="D115" s="8" t="s">
        <v>403</v>
      </c>
      <c r="E115" s="9" t="s">
        <v>17</v>
      </c>
    </row>
    <row r="116" spans="1:5" ht="18" x14ac:dyDescent="0.2">
      <c r="A116" s="50">
        <v>115</v>
      </c>
      <c r="B116" s="1" t="s">
        <v>31</v>
      </c>
      <c r="C116" s="8" t="s">
        <v>12</v>
      </c>
      <c r="D116" s="8" t="s">
        <v>428</v>
      </c>
      <c r="E116" s="9" t="s">
        <v>25</v>
      </c>
    </row>
    <row r="117" spans="1:5" ht="18" x14ac:dyDescent="0.2">
      <c r="A117" s="23">
        <v>116</v>
      </c>
      <c r="B117" s="1" t="s">
        <v>31</v>
      </c>
      <c r="C117" s="8" t="s">
        <v>9</v>
      </c>
      <c r="D117" s="8" t="s">
        <v>404</v>
      </c>
      <c r="E117" s="9" t="s">
        <v>20</v>
      </c>
    </row>
    <row r="118" spans="1:5" ht="18" x14ac:dyDescent="0.2">
      <c r="A118" s="23">
        <v>117</v>
      </c>
      <c r="B118" s="29" t="s">
        <v>31</v>
      </c>
      <c r="C118" s="30" t="s">
        <v>27</v>
      </c>
      <c r="D118" s="30" t="s">
        <v>377</v>
      </c>
      <c r="E118" s="43" t="s">
        <v>17</v>
      </c>
    </row>
    <row r="119" spans="1:5" ht="18" x14ac:dyDescent="0.2">
      <c r="A119" s="23">
        <v>118</v>
      </c>
      <c r="B119" s="1" t="s">
        <v>31</v>
      </c>
      <c r="C119" s="8" t="s">
        <v>27</v>
      </c>
      <c r="D119" s="8" t="s">
        <v>429</v>
      </c>
      <c r="E119" s="9" t="s">
        <v>25</v>
      </c>
    </row>
    <row r="120" spans="1:5" ht="18" x14ac:dyDescent="0.2">
      <c r="A120" s="23">
        <v>119</v>
      </c>
      <c r="B120" s="1" t="s">
        <v>31</v>
      </c>
      <c r="C120" s="8" t="s">
        <v>27</v>
      </c>
      <c r="D120" s="8" t="s">
        <v>430</v>
      </c>
      <c r="E120" s="9" t="s">
        <v>25</v>
      </c>
    </row>
    <row r="121" spans="1:5" ht="18" x14ac:dyDescent="0.2">
      <c r="A121" s="50">
        <v>120</v>
      </c>
      <c r="B121" s="1" t="s">
        <v>31</v>
      </c>
      <c r="C121" s="8" t="s">
        <v>9</v>
      </c>
      <c r="D121" s="8" t="s">
        <v>378</v>
      </c>
      <c r="E121" s="9" t="s">
        <v>7</v>
      </c>
    </row>
    <row r="122" spans="1:5" ht="18" x14ac:dyDescent="0.2">
      <c r="A122" s="23">
        <v>121</v>
      </c>
      <c r="B122" s="1" t="s">
        <v>31</v>
      </c>
      <c r="C122" s="8" t="s">
        <v>27</v>
      </c>
      <c r="D122" s="8" t="s">
        <v>431</v>
      </c>
      <c r="E122" s="9" t="s">
        <v>25</v>
      </c>
    </row>
    <row r="123" spans="1:5" ht="18" x14ac:dyDescent="0.2">
      <c r="A123" s="23">
        <v>122</v>
      </c>
      <c r="B123" s="1" t="s">
        <v>31</v>
      </c>
      <c r="C123" s="8" t="s">
        <v>27</v>
      </c>
      <c r="D123" s="8" t="s">
        <v>432</v>
      </c>
      <c r="E123" s="9" t="s">
        <v>25</v>
      </c>
    </row>
    <row r="124" spans="1:5" ht="18" x14ac:dyDescent="0.2">
      <c r="A124" s="23">
        <v>123</v>
      </c>
      <c r="B124" s="1" t="s">
        <v>31</v>
      </c>
      <c r="C124" s="8" t="s">
        <v>27</v>
      </c>
      <c r="D124" s="8" t="s">
        <v>433</v>
      </c>
      <c r="E124" s="9" t="s">
        <v>25</v>
      </c>
    </row>
    <row r="125" spans="1:5" ht="18" x14ac:dyDescent="0.2">
      <c r="A125" s="23">
        <v>124</v>
      </c>
      <c r="B125" s="1" t="s">
        <v>31</v>
      </c>
      <c r="C125" s="8" t="s">
        <v>27</v>
      </c>
      <c r="D125" s="8" t="s">
        <v>434</v>
      </c>
      <c r="E125" s="9" t="s">
        <v>25</v>
      </c>
    </row>
    <row r="126" spans="1:5" ht="18" x14ac:dyDescent="0.2">
      <c r="A126" s="50">
        <v>125</v>
      </c>
      <c r="B126" s="1" t="s">
        <v>35</v>
      </c>
      <c r="C126" s="1" t="s">
        <v>12</v>
      </c>
      <c r="D126" s="1" t="s">
        <v>36</v>
      </c>
      <c r="E126" s="2" t="s">
        <v>25</v>
      </c>
    </row>
    <row r="127" spans="1:5" ht="18" x14ac:dyDescent="0.2">
      <c r="A127" s="23">
        <v>126</v>
      </c>
      <c r="B127" s="1" t="s">
        <v>35</v>
      </c>
      <c r="C127" s="1" t="s">
        <v>37</v>
      </c>
      <c r="D127" s="1" t="s">
        <v>38</v>
      </c>
      <c r="E127" s="2" t="s">
        <v>17</v>
      </c>
    </row>
    <row r="128" spans="1:5" ht="18" x14ac:dyDescent="0.2">
      <c r="A128" s="23">
        <v>127</v>
      </c>
      <c r="B128" s="1" t="s">
        <v>35</v>
      </c>
      <c r="C128" s="1" t="s">
        <v>6</v>
      </c>
      <c r="D128" s="1" t="s">
        <v>223</v>
      </c>
      <c r="E128" s="2" t="s">
        <v>7</v>
      </c>
    </row>
    <row r="129" spans="1:5" ht="18" x14ac:dyDescent="0.2">
      <c r="A129" s="23">
        <v>128</v>
      </c>
      <c r="B129" s="1" t="s">
        <v>35</v>
      </c>
      <c r="C129" s="1" t="s">
        <v>6</v>
      </c>
      <c r="D129" s="1" t="s">
        <v>39</v>
      </c>
      <c r="E129" s="2" t="s">
        <v>25</v>
      </c>
    </row>
    <row r="130" spans="1:5" ht="18" x14ac:dyDescent="0.2">
      <c r="A130" s="23">
        <v>129</v>
      </c>
      <c r="B130" s="1" t="s">
        <v>35</v>
      </c>
      <c r="C130" s="1" t="s">
        <v>12</v>
      </c>
      <c r="D130" s="1" t="s">
        <v>40</v>
      </c>
      <c r="E130" s="2" t="s">
        <v>25</v>
      </c>
    </row>
    <row r="131" spans="1:5" ht="18" x14ac:dyDescent="0.2">
      <c r="A131" s="50">
        <v>130</v>
      </c>
      <c r="B131" s="1" t="s">
        <v>35</v>
      </c>
      <c r="C131" s="8" t="s">
        <v>6</v>
      </c>
      <c r="D131" s="8" t="s">
        <v>205</v>
      </c>
      <c r="E131" s="9" t="s">
        <v>17</v>
      </c>
    </row>
    <row r="132" spans="1:5" ht="18" x14ac:dyDescent="0.2">
      <c r="A132" s="23">
        <v>131</v>
      </c>
      <c r="B132" s="1" t="s">
        <v>35</v>
      </c>
      <c r="C132" s="8" t="s">
        <v>12</v>
      </c>
      <c r="D132" s="8" t="s">
        <v>206</v>
      </c>
      <c r="E132" s="9" t="s">
        <v>25</v>
      </c>
    </row>
    <row r="133" spans="1:5" ht="18" x14ac:dyDescent="0.2">
      <c r="A133" s="23">
        <v>132</v>
      </c>
      <c r="B133" s="1" t="s">
        <v>35</v>
      </c>
      <c r="C133" s="8" t="s">
        <v>6</v>
      </c>
      <c r="D133" s="8" t="s">
        <v>224</v>
      </c>
      <c r="E133" s="9" t="s">
        <v>25</v>
      </c>
    </row>
    <row r="134" spans="1:5" ht="18" x14ac:dyDescent="0.2">
      <c r="A134" s="23">
        <v>133</v>
      </c>
      <c r="B134" s="1" t="s">
        <v>35</v>
      </c>
      <c r="C134" s="8" t="s">
        <v>12</v>
      </c>
      <c r="D134" s="8" t="s">
        <v>207</v>
      </c>
      <c r="E134" s="9" t="s">
        <v>25</v>
      </c>
    </row>
    <row r="135" spans="1:5" ht="18" x14ac:dyDescent="0.2">
      <c r="A135" s="23">
        <v>134</v>
      </c>
      <c r="B135" s="1" t="s">
        <v>35</v>
      </c>
      <c r="C135" s="8" t="s">
        <v>12</v>
      </c>
      <c r="D135" s="8" t="s">
        <v>208</v>
      </c>
      <c r="E135" s="9" t="s">
        <v>25</v>
      </c>
    </row>
    <row r="136" spans="1:5" ht="18" x14ac:dyDescent="0.2">
      <c r="A136" s="50">
        <v>135</v>
      </c>
      <c r="B136" s="1" t="s">
        <v>35</v>
      </c>
      <c r="C136" s="8" t="s">
        <v>6</v>
      </c>
      <c r="D136" s="8" t="s">
        <v>225</v>
      </c>
      <c r="E136" s="9" t="s">
        <v>25</v>
      </c>
    </row>
    <row r="137" spans="1:5" ht="18" x14ac:dyDescent="0.2">
      <c r="A137" s="23">
        <v>136</v>
      </c>
      <c r="B137" s="8" t="s">
        <v>35</v>
      </c>
      <c r="C137" s="8" t="s">
        <v>6</v>
      </c>
      <c r="D137" s="8" t="s">
        <v>389</v>
      </c>
      <c r="E137" s="9" t="s">
        <v>25</v>
      </c>
    </row>
    <row r="138" spans="1:5" ht="18" x14ac:dyDescent="0.2">
      <c r="A138" s="23">
        <v>137</v>
      </c>
      <c r="B138" s="8" t="s">
        <v>35</v>
      </c>
      <c r="C138" s="8" t="s">
        <v>6</v>
      </c>
      <c r="D138" s="8" t="s">
        <v>379</v>
      </c>
      <c r="E138" s="9" t="s">
        <v>25</v>
      </c>
    </row>
    <row r="139" spans="1:5" ht="18" x14ac:dyDescent="0.2">
      <c r="A139" s="23">
        <v>138</v>
      </c>
      <c r="B139" s="8" t="s">
        <v>35</v>
      </c>
      <c r="C139" s="8" t="s">
        <v>6</v>
      </c>
      <c r="D139" s="8" t="s">
        <v>380</v>
      </c>
      <c r="E139" s="9" t="s">
        <v>25</v>
      </c>
    </row>
    <row r="140" spans="1:5" ht="18" x14ac:dyDescent="0.2">
      <c r="A140" s="23">
        <v>139</v>
      </c>
      <c r="B140" s="8" t="s">
        <v>35</v>
      </c>
      <c r="C140" s="8" t="s">
        <v>6</v>
      </c>
      <c r="D140" s="8" t="s">
        <v>381</v>
      </c>
      <c r="E140" s="9" t="s">
        <v>25</v>
      </c>
    </row>
    <row r="141" spans="1:5" ht="18" x14ac:dyDescent="0.2">
      <c r="A141" s="50">
        <v>140</v>
      </c>
      <c r="B141" s="8" t="s">
        <v>35</v>
      </c>
      <c r="C141" s="8" t="s">
        <v>9</v>
      </c>
      <c r="D141" s="8" t="s">
        <v>382</v>
      </c>
      <c r="E141" s="2" t="s">
        <v>17</v>
      </c>
    </row>
    <row r="142" spans="1:5" ht="18" x14ac:dyDescent="0.2">
      <c r="A142" s="23">
        <v>141</v>
      </c>
      <c r="B142" s="8" t="s">
        <v>35</v>
      </c>
      <c r="C142" s="8" t="s">
        <v>9</v>
      </c>
      <c r="D142" s="8" t="s">
        <v>383</v>
      </c>
      <c r="E142" s="2" t="s">
        <v>17</v>
      </c>
    </row>
    <row r="143" spans="1:5" ht="18" x14ac:dyDescent="0.2">
      <c r="A143" s="23">
        <v>142</v>
      </c>
      <c r="B143" s="8" t="s">
        <v>35</v>
      </c>
      <c r="C143" s="8" t="s">
        <v>9</v>
      </c>
      <c r="D143" s="8" t="s">
        <v>384</v>
      </c>
      <c r="E143" s="2" t="s">
        <v>17</v>
      </c>
    </row>
    <row r="144" spans="1:5" ht="18" x14ac:dyDescent="0.2">
      <c r="A144" s="23">
        <v>143</v>
      </c>
      <c r="B144" s="8" t="s">
        <v>35</v>
      </c>
      <c r="C144" s="8" t="s">
        <v>9</v>
      </c>
      <c r="D144" s="8" t="s">
        <v>385</v>
      </c>
      <c r="E144" s="2" t="s">
        <v>17</v>
      </c>
    </row>
    <row r="145" spans="1:5" ht="18" x14ac:dyDescent="0.2">
      <c r="A145" s="23">
        <v>144</v>
      </c>
      <c r="B145" s="8" t="s">
        <v>35</v>
      </c>
      <c r="C145" s="8" t="s">
        <v>9</v>
      </c>
      <c r="D145" s="8" t="s">
        <v>386</v>
      </c>
      <c r="E145" s="2" t="s">
        <v>17</v>
      </c>
    </row>
    <row r="146" spans="1:5" ht="18" x14ac:dyDescent="0.2">
      <c r="A146" s="50">
        <v>145</v>
      </c>
      <c r="B146" s="8" t="s">
        <v>35</v>
      </c>
      <c r="C146" s="8" t="s">
        <v>387</v>
      </c>
      <c r="D146" s="8" t="s">
        <v>388</v>
      </c>
      <c r="E146" s="9" t="s">
        <v>25</v>
      </c>
    </row>
    <row r="147" spans="1:5" ht="18" x14ac:dyDescent="0.2">
      <c r="A147" s="23">
        <v>146</v>
      </c>
      <c r="B147" s="8" t="s">
        <v>273</v>
      </c>
      <c r="C147" s="1" t="s">
        <v>12</v>
      </c>
      <c r="D147" s="9" t="s">
        <v>274</v>
      </c>
      <c r="E147" s="9" t="s">
        <v>25</v>
      </c>
    </row>
    <row r="148" spans="1:5" ht="18" x14ac:dyDescent="0.2">
      <c r="A148" s="23">
        <v>147</v>
      </c>
      <c r="B148" s="1" t="s">
        <v>41</v>
      </c>
      <c r="C148" s="1" t="s">
        <v>12</v>
      </c>
      <c r="D148" s="1" t="s">
        <v>42</v>
      </c>
      <c r="E148" s="2" t="s">
        <v>25</v>
      </c>
    </row>
    <row r="149" spans="1:5" ht="18" x14ac:dyDescent="0.2">
      <c r="A149" s="23">
        <v>148</v>
      </c>
      <c r="B149" s="1" t="s">
        <v>41</v>
      </c>
      <c r="C149" s="1" t="s">
        <v>12</v>
      </c>
      <c r="D149" s="1" t="s">
        <v>43</v>
      </c>
      <c r="E149" s="2" t="s">
        <v>20</v>
      </c>
    </row>
    <row r="150" spans="1:5" ht="18" x14ac:dyDescent="0.2">
      <c r="A150" s="23">
        <v>149</v>
      </c>
      <c r="B150" s="1" t="s">
        <v>41</v>
      </c>
      <c r="C150" s="1" t="s">
        <v>12</v>
      </c>
      <c r="D150" s="1" t="s">
        <v>44</v>
      </c>
      <c r="E150" s="2" t="s">
        <v>7</v>
      </c>
    </row>
    <row r="151" spans="1:5" ht="18" x14ac:dyDescent="0.2">
      <c r="A151" s="50">
        <v>150</v>
      </c>
      <c r="B151" s="24" t="s">
        <v>41</v>
      </c>
      <c r="C151" s="24" t="s">
        <v>18</v>
      </c>
      <c r="D151" s="24" t="s">
        <v>262</v>
      </c>
      <c r="E151" s="41" t="s">
        <v>20</v>
      </c>
    </row>
    <row r="152" spans="1:5" ht="18" x14ac:dyDescent="0.2">
      <c r="A152" s="23">
        <v>151</v>
      </c>
      <c r="B152" s="24" t="s">
        <v>41</v>
      </c>
      <c r="C152" s="24" t="s">
        <v>18</v>
      </c>
      <c r="D152" s="24" t="s">
        <v>263</v>
      </c>
      <c r="E152" s="41" t="s">
        <v>20</v>
      </c>
    </row>
    <row r="153" spans="1:5" ht="18" x14ac:dyDescent="0.2">
      <c r="A153" s="23">
        <v>152</v>
      </c>
      <c r="B153" s="1" t="s">
        <v>41</v>
      </c>
      <c r="C153" s="8" t="s">
        <v>155</v>
      </c>
      <c r="D153" s="8" t="s">
        <v>390</v>
      </c>
      <c r="E153" s="9" t="s">
        <v>25</v>
      </c>
    </row>
    <row r="154" spans="1:5" ht="18" x14ac:dyDescent="0.2">
      <c r="A154" s="23">
        <v>153</v>
      </c>
      <c r="B154" s="51" t="s">
        <v>41</v>
      </c>
      <c r="C154" s="52" t="s">
        <v>12</v>
      </c>
      <c r="D154" s="52" t="s">
        <v>332</v>
      </c>
      <c r="E154" s="53" t="s">
        <v>25</v>
      </c>
    </row>
    <row r="155" spans="1:5" ht="18" x14ac:dyDescent="0.2">
      <c r="A155" s="23">
        <v>154</v>
      </c>
      <c r="B155" s="1" t="s">
        <v>41</v>
      </c>
      <c r="C155" s="8" t="s">
        <v>12</v>
      </c>
      <c r="D155" s="8" t="s">
        <v>435</v>
      </c>
      <c r="E155" s="9" t="s">
        <v>25</v>
      </c>
    </row>
    <row r="156" spans="1:5" ht="18" x14ac:dyDescent="0.2">
      <c r="A156" s="50">
        <v>155</v>
      </c>
      <c r="B156" s="1" t="s">
        <v>41</v>
      </c>
      <c r="C156" s="8" t="s">
        <v>12</v>
      </c>
      <c r="D156" s="8" t="s">
        <v>436</v>
      </c>
      <c r="E156" s="9" t="s">
        <v>25</v>
      </c>
    </row>
    <row r="157" spans="1:5" ht="18" x14ac:dyDescent="0.2">
      <c r="A157" s="23">
        <v>156</v>
      </c>
      <c r="B157" s="1" t="s">
        <v>41</v>
      </c>
      <c r="C157" s="8" t="s">
        <v>12</v>
      </c>
      <c r="D157" s="8" t="s">
        <v>437</v>
      </c>
      <c r="E157" s="9" t="s">
        <v>25</v>
      </c>
    </row>
    <row r="158" spans="1:5" ht="18" x14ac:dyDescent="0.2">
      <c r="A158" s="23">
        <v>157</v>
      </c>
      <c r="B158" s="1" t="s">
        <v>41</v>
      </c>
      <c r="C158" s="8" t="s">
        <v>6</v>
      </c>
      <c r="D158" s="8" t="s">
        <v>438</v>
      </c>
      <c r="E158" s="9" t="s">
        <v>25</v>
      </c>
    </row>
    <row r="159" spans="1:5" ht="18" x14ac:dyDescent="0.2">
      <c r="A159" s="23">
        <v>158</v>
      </c>
      <c r="B159" s="1" t="s">
        <v>41</v>
      </c>
      <c r="C159" s="8" t="s">
        <v>6</v>
      </c>
      <c r="D159" s="8" t="s">
        <v>439</v>
      </c>
      <c r="E159" s="9" t="s">
        <v>25</v>
      </c>
    </row>
    <row r="160" spans="1:5" ht="18" x14ac:dyDescent="0.2">
      <c r="A160" s="23">
        <v>159</v>
      </c>
      <c r="B160" s="8" t="s">
        <v>41</v>
      </c>
      <c r="C160" s="8" t="s">
        <v>6</v>
      </c>
      <c r="D160" s="8" t="s">
        <v>440</v>
      </c>
      <c r="E160" s="9" t="s">
        <v>25</v>
      </c>
    </row>
    <row r="161" spans="1:5" ht="18" x14ac:dyDescent="0.2">
      <c r="A161" s="14" t="s">
        <v>46</v>
      </c>
      <c r="B161" s="15">
        <f>SUBTOTAL(103,Table1[انجمن علمی])</f>
        <v>159</v>
      </c>
      <c r="C161" s="15">
        <f>SUBTOTAL(103,Table1[نوع برنامه])</f>
        <v>159</v>
      </c>
      <c r="D161" s="15">
        <f>SUBTOTAL(103,Table1[عنوان برنامه])</f>
        <v>159</v>
      </c>
      <c r="E161" s="16">
        <f>SUBTOTAL(103,Table1[گستره برنامه])</f>
        <v>159</v>
      </c>
    </row>
  </sheetData>
  <mergeCells count="2">
    <mergeCell ref="H11:H13"/>
    <mergeCell ref="G11:G13"/>
  </mergeCells>
  <pageMargins left="0.7" right="0.7" top="0.75" bottom="0.75" header="0.3" footer="0.3"/>
  <pageSetup scale="48" fitToWidth="0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H102"/>
  <sheetViews>
    <sheetView rightToLeft="1" topLeftCell="A79" workbookViewId="0">
      <selection activeCell="D99" sqref="D99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84" bestFit="1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69" t="s">
        <v>280</v>
      </c>
      <c r="H1" s="70" t="s">
        <v>281</v>
      </c>
    </row>
    <row r="2" spans="1:8" ht="18" x14ac:dyDescent="0.2">
      <c r="A2" s="23">
        <v>1</v>
      </c>
      <c r="B2" s="1" t="s">
        <v>47</v>
      </c>
      <c r="C2" s="1" t="s">
        <v>6</v>
      </c>
      <c r="D2" s="1" t="s">
        <v>227</v>
      </c>
      <c r="E2" s="2" t="s">
        <v>17</v>
      </c>
      <c r="G2" s="68" t="s">
        <v>258</v>
      </c>
      <c r="H2" s="34">
        <v>12</v>
      </c>
    </row>
    <row r="3" spans="1:8" ht="18" x14ac:dyDescent="0.2">
      <c r="A3" s="23">
        <v>2</v>
      </c>
      <c r="B3" s="1" t="s">
        <v>47</v>
      </c>
      <c r="C3" s="1" t="s">
        <v>6</v>
      </c>
      <c r="D3" s="1" t="s">
        <v>226</v>
      </c>
      <c r="E3" s="2" t="s">
        <v>17</v>
      </c>
      <c r="G3" s="68" t="s">
        <v>277</v>
      </c>
      <c r="H3" s="34">
        <f xml:space="preserve"> E102</f>
        <v>100</v>
      </c>
    </row>
    <row r="4" spans="1:8" ht="18" x14ac:dyDescent="0.2">
      <c r="A4" s="23">
        <v>3</v>
      </c>
      <c r="B4" s="1" t="s">
        <v>47</v>
      </c>
      <c r="C4" s="1" t="s">
        <v>6</v>
      </c>
      <c r="D4" s="1" t="s">
        <v>228</v>
      </c>
      <c r="E4" s="2" t="s">
        <v>17</v>
      </c>
      <c r="G4" s="68" t="s">
        <v>276</v>
      </c>
      <c r="H4" s="34">
        <v>5</v>
      </c>
    </row>
    <row r="5" spans="1:8" ht="18" x14ac:dyDescent="0.2">
      <c r="A5" s="23">
        <v>4</v>
      </c>
      <c r="B5" s="8" t="s">
        <v>47</v>
      </c>
      <c r="C5" s="8" t="s">
        <v>12</v>
      </c>
      <c r="D5" s="8" t="s">
        <v>189</v>
      </c>
      <c r="E5" s="9" t="s">
        <v>17</v>
      </c>
      <c r="G5" s="68" t="s">
        <v>275</v>
      </c>
      <c r="H5" s="34">
        <v>9</v>
      </c>
    </row>
    <row r="6" spans="1:8" ht="18" x14ac:dyDescent="0.2">
      <c r="A6" s="23">
        <v>5</v>
      </c>
      <c r="B6" s="29" t="s">
        <v>48</v>
      </c>
      <c r="C6" s="29" t="s">
        <v>27</v>
      </c>
      <c r="D6" s="29" t="s">
        <v>173</v>
      </c>
      <c r="E6" s="42" t="s">
        <v>17</v>
      </c>
      <c r="G6" s="68" t="s">
        <v>279</v>
      </c>
      <c r="H6" s="34">
        <v>0</v>
      </c>
    </row>
    <row r="7" spans="1:8" ht="18" x14ac:dyDescent="0.2">
      <c r="A7" s="23">
        <v>6</v>
      </c>
      <c r="B7" s="1" t="s">
        <v>48</v>
      </c>
      <c r="C7" s="1" t="s">
        <v>37</v>
      </c>
      <c r="D7" s="1" t="s">
        <v>49</v>
      </c>
      <c r="E7" s="2" t="s">
        <v>7</v>
      </c>
      <c r="G7" s="68" t="s">
        <v>278</v>
      </c>
      <c r="H7" s="34">
        <v>0</v>
      </c>
    </row>
    <row r="8" spans="1:8" ht="18" x14ac:dyDescent="0.2">
      <c r="A8" s="23">
        <v>7</v>
      </c>
      <c r="B8" s="1" t="s">
        <v>48</v>
      </c>
      <c r="C8" s="1" t="s">
        <v>6</v>
      </c>
      <c r="D8" s="1" t="s">
        <v>229</v>
      </c>
      <c r="E8" s="2" t="s">
        <v>17</v>
      </c>
      <c r="G8" s="68" t="s">
        <v>259</v>
      </c>
      <c r="H8" s="34">
        <v>12</v>
      </c>
    </row>
    <row r="9" spans="1:8" ht="18" x14ac:dyDescent="0.2">
      <c r="A9" s="23">
        <v>8</v>
      </c>
      <c r="B9" s="1" t="s">
        <v>48</v>
      </c>
      <c r="C9" s="1" t="s">
        <v>37</v>
      </c>
      <c r="D9" s="1" t="s">
        <v>230</v>
      </c>
      <c r="E9" s="2" t="s">
        <v>7</v>
      </c>
      <c r="G9" s="68" t="s">
        <v>260</v>
      </c>
      <c r="H9" s="34">
        <v>0</v>
      </c>
    </row>
    <row r="10" spans="1:8" ht="18" x14ac:dyDescent="0.2">
      <c r="A10" s="23">
        <v>9</v>
      </c>
      <c r="B10" s="1" t="s">
        <v>48</v>
      </c>
      <c r="C10" s="8" t="s">
        <v>6</v>
      </c>
      <c r="D10" s="8" t="s">
        <v>265</v>
      </c>
      <c r="E10" s="9" t="s">
        <v>25</v>
      </c>
      <c r="G10" s="68" t="s">
        <v>261</v>
      </c>
      <c r="H10" s="37"/>
    </row>
    <row r="11" spans="1:8" ht="18" customHeight="1" x14ac:dyDescent="0.2">
      <c r="A11" s="23">
        <v>10</v>
      </c>
      <c r="B11" s="29" t="s">
        <v>48</v>
      </c>
      <c r="C11" s="30" t="s">
        <v>27</v>
      </c>
      <c r="D11" s="30" t="s">
        <v>174</v>
      </c>
      <c r="E11" s="43" t="s">
        <v>17</v>
      </c>
      <c r="G11" s="75" t="s">
        <v>448</v>
      </c>
      <c r="H11" s="73" t="s">
        <v>455</v>
      </c>
    </row>
    <row r="12" spans="1:8" ht="18" x14ac:dyDescent="0.2">
      <c r="A12" s="23">
        <v>11</v>
      </c>
      <c r="B12" s="1" t="s">
        <v>48</v>
      </c>
      <c r="C12" s="8" t="s">
        <v>12</v>
      </c>
      <c r="D12" s="8" t="s">
        <v>153</v>
      </c>
      <c r="E12" s="2" t="s">
        <v>17</v>
      </c>
      <c r="G12" s="75"/>
      <c r="H12" s="73"/>
    </row>
    <row r="13" spans="1:8" ht="18.75" thickBot="1" x14ac:dyDescent="0.25">
      <c r="A13" s="23">
        <v>12</v>
      </c>
      <c r="B13" s="1" t="s">
        <v>48</v>
      </c>
      <c r="C13" s="8" t="s">
        <v>12</v>
      </c>
      <c r="D13" s="8" t="s">
        <v>154</v>
      </c>
      <c r="E13" s="2" t="s">
        <v>17</v>
      </c>
      <c r="G13" s="76"/>
      <c r="H13" s="74"/>
    </row>
    <row r="14" spans="1:8" ht="18" x14ac:dyDescent="0.2">
      <c r="A14" s="23">
        <v>13</v>
      </c>
      <c r="B14" s="1" t="s">
        <v>48</v>
      </c>
      <c r="C14" s="8" t="s">
        <v>12</v>
      </c>
      <c r="D14" s="8" t="s">
        <v>166</v>
      </c>
      <c r="E14" s="9" t="s">
        <v>20</v>
      </c>
    </row>
    <row r="15" spans="1:8" ht="18" x14ac:dyDescent="0.2">
      <c r="A15" s="23">
        <v>14</v>
      </c>
      <c r="B15" s="1" t="s">
        <v>48</v>
      </c>
      <c r="C15" s="8" t="s">
        <v>12</v>
      </c>
      <c r="D15" s="8" t="s">
        <v>268</v>
      </c>
      <c r="E15" s="9" t="s">
        <v>25</v>
      </c>
    </row>
    <row r="16" spans="1:8" ht="18" x14ac:dyDescent="0.2">
      <c r="A16" s="23">
        <v>15</v>
      </c>
      <c r="B16" s="1" t="s">
        <v>48</v>
      </c>
      <c r="C16" s="8" t="s">
        <v>6</v>
      </c>
      <c r="D16" s="8" t="s">
        <v>231</v>
      </c>
      <c r="E16" s="9" t="s">
        <v>25</v>
      </c>
    </row>
    <row r="17" spans="1:5" ht="18" x14ac:dyDescent="0.2">
      <c r="A17" s="23">
        <v>16</v>
      </c>
      <c r="B17" s="1" t="s">
        <v>48</v>
      </c>
      <c r="C17" s="8" t="s">
        <v>12</v>
      </c>
      <c r="D17" s="8" t="s">
        <v>266</v>
      </c>
      <c r="E17" s="9" t="s">
        <v>25</v>
      </c>
    </row>
    <row r="18" spans="1:5" s="59" customFormat="1" ht="18" x14ac:dyDescent="0.2">
      <c r="A18" s="23">
        <v>17</v>
      </c>
      <c r="B18" s="18" t="s">
        <v>48</v>
      </c>
      <c r="C18" s="18" t="s">
        <v>27</v>
      </c>
      <c r="D18" s="18" t="s">
        <v>45</v>
      </c>
      <c r="E18" s="39" t="s">
        <v>17</v>
      </c>
    </row>
    <row r="19" spans="1:5" s="59" customFormat="1" ht="18" x14ac:dyDescent="0.2">
      <c r="A19" s="23">
        <v>18</v>
      </c>
      <c r="B19" s="62" t="s">
        <v>48</v>
      </c>
      <c r="C19" s="63" t="s">
        <v>12</v>
      </c>
      <c r="D19" s="63" t="s">
        <v>460</v>
      </c>
      <c r="E19" s="9" t="s">
        <v>25</v>
      </c>
    </row>
    <row r="20" spans="1:5" s="59" customFormat="1" ht="18" x14ac:dyDescent="0.2">
      <c r="A20" s="23">
        <v>19</v>
      </c>
      <c r="B20" s="62" t="s">
        <v>48</v>
      </c>
      <c r="C20" s="63" t="s">
        <v>97</v>
      </c>
      <c r="D20" s="63" t="s">
        <v>461</v>
      </c>
      <c r="E20" s="9" t="s">
        <v>25</v>
      </c>
    </row>
    <row r="21" spans="1:5" s="59" customFormat="1" ht="18" x14ac:dyDescent="0.2">
      <c r="A21" s="23">
        <v>20</v>
      </c>
      <c r="B21" s="62" t="s">
        <v>48</v>
      </c>
      <c r="C21" s="63" t="s">
        <v>97</v>
      </c>
      <c r="D21" s="63" t="s">
        <v>462</v>
      </c>
      <c r="E21" s="9" t="s">
        <v>25</v>
      </c>
    </row>
    <row r="22" spans="1:5" s="59" customFormat="1" ht="18" x14ac:dyDescent="0.2">
      <c r="A22" s="23">
        <v>21</v>
      </c>
      <c r="B22" s="62" t="s">
        <v>48</v>
      </c>
      <c r="C22" s="63" t="s">
        <v>12</v>
      </c>
      <c r="D22" s="63" t="s">
        <v>463</v>
      </c>
      <c r="E22" s="9" t="s">
        <v>25</v>
      </c>
    </row>
    <row r="23" spans="1:5" s="59" customFormat="1" ht="18" x14ac:dyDescent="0.2">
      <c r="A23" s="23">
        <v>22</v>
      </c>
      <c r="B23" s="62" t="s">
        <v>48</v>
      </c>
      <c r="C23" s="58" t="s">
        <v>12</v>
      </c>
      <c r="D23" s="58" t="s">
        <v>332</v>
      </c>
      <c r="E23" s="53" t="s">
        <v>25</v>
      </c>
    </row>
    <row r="24" spans="1:5" ht="18" x14ac:dyDescent="0.2">
      <c r="A24" s="23">
        <v>23</v>
      </c>
      <c r="B24" s="18" t="s">
        <v>333</v>
      </c>
      <c r="C24" s="18" t="s">
        <v>27</v>
      </c>
      <c r="D24" s="18" t="s">
        <v>45</v>
      </c>
      <c r="E24" s="39" t="s">
        <v>17</v>
      </c>
    </row>
    <row r="25" spans="1:5" ht="18" x14ac:dyDescent="0.2">
      <c r="A25" s="23">
        <v>24</v>
      </c>
      <c r="B25" s="1" t="s">
        <v>333</v>
      </c>
      <c r="C25" s="8" t="s">
        <v>6</v>
      </c>
      <c r="D25" s="8" t="s">
        <v>171</v>
      </c>
      <c r="E25" s="9" t="s">
        <v>7</v>
      </c>
    </row>
    <row r="26" spans="1:5" ht="18" x14ac:dyDescent="0.2">
      <c r="A26" s="23">
        <v>25</v>
      </c>
      <c r="B26" s="1" t="s">
        <v>333</v>
      </c>
      <c r="C26" s="8" t="s">
        <v>12</v>
      </c>
      <c r="D26" s="8" t="s">
        <v>334</v>
      </c>
      <c r="E26" s="9" t="s">
        <v>17</v>
      </c>
    </row>
    <row r="27" spans="1:5" ht="18" x14ac:dyDescent="0.2">
      <c r="A27" s="23">
        <v>26</v>
      </c>
      <c r="B27" s="51" t="s">
        <v>333</v>
      </c>
      <c r="C27" s="52" t="s">
        <v>12</v>
      </c>
      <c r="D27" s="52" t="s">
        <v>332</v>
      </c>
      <c r="E27" s="53" t="s">
        <v>25</v>
      </c>
    </row>
    <row r="28" spans="1:5" ht="18" x14ac:dyDescent="0.2">
      <c r="A28" s="23">
        <v>27</v>
      </c>
      <c r="B28" s="1" t="s">
        <v>333</v>
      </c>
      <c r="C28" s="8" t="s">
        <v>12</v>
      </c>
      <c r="D28" s="8" t="s">
        <v>355</v>
      </c>
      <c r="E28" s="9" t="s">
        <v>25</v>
      </c>
    </row>
    <row r="29" spans="1:5" ht="18" x14ac:dyDescent="0.2">
      <c r="A29" s="23">
        <v>28</v>
      </c>
      <c r="B29" s="19" t="s">
        <v>50</v>
      </c>
      <c r="C29" s="8" t="s">
        <v>51</v>
      </c>
      <c r="D29" s="8" t="s">
        <v>52</v>
      </c>
      <c r="E29" s="9" t="s">
        <v>7</v>
      </c>
    </row>
    <row r="30" spans="1:5" ht="18" x14ac:dyDescent="0.2">
      <c r="A30" s="23">
        <v>29</v>
      </c>
      <c r="B30" s="44" t="s">
        <v>50</v>
      </c>
      <c r="C30" s="18" t="s">
        <v>27</v>
      </c>
      <c r="D30" s="18" t="s">
        <v>45</v>
      </c>
      <c r="E30" s="39" t="s">
        <v>17</v>
      </c>
    </row>
    <row r="31" spans="1:5" ht="18" x14ac:dyDescent="0.2">
      <c r="A31" s="23">
        <v>30</v>
      </c>
      <c r="B31" s="19" t="s">
        <v>50</v>
      </c>
      <c r="C31" s="8" t="s">
        <v>6</v>
      </c>
      <c r="D31" s="8" t="s">
        <v>335</v>
      </c>
      <c r="E31" s="9" t="s">
        <v>17</v>
      </c>
    </row>
    <row r="32" spans="1:5" ht="18" x14ac:dyDescent="0.2">
      <c r="A32" s="23">
        <v>31</v>
      </c>
      <c r="B32" s="19" t="s">
        <v>50</v>
      </c>
      <c r="C32" s="8" t="s">
        <v>6</v>
      </c>
      <c r="D32" s="8" t="s">
        <v>336</v>
      </c>
      <c r="E32" s="9" t="s">
        <v>7</v>
      </c>
    </row>
    <row r="33" spans="1:5" ht="18" x14ac:dyDescent="0.2">
      <c r="A33" s="23">
        <v>32</v>
      </c>
      <c r="B33" s="19" t="s">
        <v>50</v>
      </c>
      <c r="C33" s="8" t="s">
        <v>6</v>
      </c>
      <c r="D33" s="8" t="s">
        <v>337</v>
      </c>
      <c r="E33" s="9" t="s">
        <v>7</v>
      </c>
    </row>
    <row r="34" spans="1:5" ht="18" x14ac:dyDescent="0.2">
      <c r="A34" s="23">
        <v>33</v>
      </c>
      <c r="B34" s="51" t="s">
        <v>50</v>
      </c>
      <c r="C34" s="52" t="s">
        <v>12</v>
      </c>
      <c r="D34" s="52" t="s">
        <v>332</v>
      </c>
      <c r="E34" s="53" t="s">
        <v>25</v>
      </c>
    </row>
    <row r="35" spans="1:5" ht="18" x14ac:dyDescent="0.2">
      <c r="A35" s="23">
        <v>34</v>
      </c>
      <c r="B35" s="1" t="s">
        <v>53</v>
      </c>
      <c r="C35" s="1" t="s">
        <v>6</v>
      </c>
      <c r="D35" s="1" t="s">
        <v>232</v>
      </c>
      <c r="E35" s="2" t="s">
        <v>7</v>
      </c>
    </row>
    <row r="36" spans="1:5" ht="18" x14ac:dyDescent="0.2">
      <c r="A36" s="23">
        <v>35</v>
      </c>
      <c r="B36" s="1" t="s">
        <v>53</v>
      </c>
      <c r="C36" s="1" t="s">
        <v>6</v>
      </c>
      <c r="D36" s="1" t="s">
        <v>331</v>
      </c>
      <c r="E36" s="2" t="s">
        <v>7</v>
      </c>
    </row>
    <row r="37" spans="1:5" ht="18" x14ac:dyDescent="0.2">
      <c r="A37" s="23">
        <v>36</v>
      </c>
      <c r="B37" s="1" t="s">
        <v>54</v>
      </c>
      <c r="C37" s="1" t="s">
        <v>12</v>
      </c>
      <c r="D37" s="1" t="s">
        <v>233</v>
      </c>
      <c r="E37" s="2" t="s">
        <v>25</v>
      </c>
    </row>
    <row r="38" spans="1:5" ht="18" x14ac:dyDescent="0.2">
      <c r="A38" s="23">
        <v>37</v>
      </c>
      <c r="B38" s="1" t="s">
        <v>54</v>
      </c>
      <c r="C38" s="8" t="s">
        <v>51</v>
      </c>
      <c r="D38" s="8" t="s">
        <v>55</v>
      </c>
      <c r="E38" s="1" t="s">
        <v>25</v>
      </c>
    </row>
    <row r="39" spans="1:5" ht="18" x14ac:dyDescent="0.2">
      <c r="A39" s="23">
        <v>38</v>
      </c>
      <c r="B39" s="8" t="s">
        <v>54</v>
      </c>
      <c r="C39" s="8" t="s">
        <v>12</v>
      </c>
      <c r="D39" s="8" t="s">
        <v>160</v>
      </c>
      <c r="E39" s="9" t="s">
        <v>17</v>
      </c>
    </row>
    <row r="40" spans="1:5" ht="18" x14ac:dyDescent="0.2">
      <c r="A40" s="23">
        <v>39</v>
      </c>
      <c r="B40" s="8" t="s">
        <v>54</v>
      </c>
      <c r="C40" s="8" t="s">
        <v>6</v>
      </c>
      <c r="D40" s="8" t="s">
        <v>302</v>
      </c>
      <c r="E40" s="9" t="s">
        <v>25</v>
      </c>
    </row>
    <row r="41" spans="1:5" ht="18" x14ac:dyDescent="0.2">
      <c r="A41" s="23">
        <v>40</v>
      </c>
      <c r="B41" s="18" t="s">
        <v>54</v>
      </c>
      <c r="C41" s="18" t="s">
        <v>27</v>
      </c>
      <c r="D41" s="18" t="s">
        <v>45</v>
      </c>
      <c r="E41" s="39" t="s">
        <v>17</v>
      </c>
    </row>
    <row r="42" spans="1:5" ht="18" x14ac:dyDescent="0.2">
      <c r="A42" s="23">
        <v>41</v>
      </c>
      <c r="B42" s="8" t="s">
        <v>54</v>
      </c>
      <c r="C42" s="8" t="s">
        <v>12</v>
      </c>
      <c r="D42" s="8" t="s">
        <v>213</v>
      </c>
      <c r="E42" s="9" t="s">
        <v>7</v>
      </c>
    </row>
    <row r="43" spans="1:5" ht="18" x14ac:dyDescent="0.2">
      <c r="A43" s="23">
        <v>42</v>
      </c>
      <c r="B43" s="8" t="s">
        <v>54</v>
      </c>
      <c r="C43" s="8" t="s">
        <v>12</v>
      </c>
      <c r="D43" s="8" t="s">
        <v>178</v>
      </c>
      <c r="E43" s="9" t="s">
        <v>25</v>
      </c>
    </row>
    <row r="44" spans="1:5" ht="18" x14ac:dyDescent="0.2">
      <c r="A44" s="23">
        <v>43</v>
      </c>
      <c r="B44" s="8" t="s">
        <v>54</v>
      </c>
      <c r="C44" s="8" t="s">
        <v>12</v>
      </c>
      <c r="D44" s="8" t="s">
        <v>179</v>
      </c>
      <c r="E44" s="9" t="s">
        <v>25</v>
      </c>
    </row>
    <row r="45" spans="1:5" ht="18" x14ac:dyDescent="0.2">
      <c r="A45" s="23">
        <v>44</v>
      </c>
      <c r="B45" s="8" t="s">
        <v>54</v>
      </c>
      <c r="C45" s="8" t="s">
        <v>6</v>
      </c>
      <c r="D45" s="8" t="s">
        <v>361</v>
      </c>
      <c r="E45" s="9" t="s">
        <v>25</v>
      </c>
    </row>
    <row r="46" spans="1:5" ht="18" x14ac:dyDescent="0.2">
      <c r="A46" s="23">
        <v>45</v>
      </c>
      <c r="B46" s="1" t="s">
        <v>56</v>
      </c>
      <c r="C46" s="1" t="s">
        <v>6</v>
      </c>
      <c r="D46" s="1" t="s">
        <v>234</v>
      </c>
      <c r="E46" s="2" t="s">
        <v>7</v>
      </c>
    </row>
    <row r="47" spans="1:5" ht="18" x14ac:dyDescent="0.2">
      <c r="A47" s="23">
        <v>46</v>
      </c>
      <c r="B47" s="1" t="s">
        <v>56</v>
      </c>
      <c r="C47" s="1" t="s">
        <v>12</v>
      </c>
      <c r="D47" s="1" t="s">
        <v>57</v>
      </c>
      <c r="E47" s="2" t="s">
        <v>20</v>
      </c>
    </row>
    <row r="48" spans="1:5" ht="18" x14ac:dyDescent="0.2">
      <c r="A48" s="23">
        <v>47</v>
      </c>
      <c r="B48" s="1" t="s">
        <v>56</v>
      </c>
      <c r="C48" s="1" t="s">
        <v>51</v>
      </c>
      <c r="D48" s="1" t="s">
        <v>58</v>
      </c>
      <c r="E48" s="2" t="s">
        <v>7</v>
      </c>
    </row>
    <row r="49" spans="1:5" ht="18" x14ac:dyDescent="0.2">
      <c r="A49" s="23">
        <v>48</v>
      </c>
      <c r="B49" s="1" t="s">
        <v>56</v>
      </c>
      <c r="C49" s="8" t="s">
        <v>155</v>
      </c>
      <c r="D49" s="8" t="s">
        <v>156</v>
      </c>
      <c r="E49" s="2" t="s">
        <v>7</v>
      </c>
    </row>
    <row r="50" spans="1:5" ht="18" x14ac:dyDescent="0.2">
      <c r="A50" s="23">
        <v>49</v>
      </c>
      <c r="B50" s="1" t="s">
        <v>56</v>
      </c>
      <c r="C50" s="8" t="s">
        <v>12</v>
      </c>
      <c r="D50" s="8" t="s">
        <v>211</v>
      </c>
      <c r="E50" s="9" t="s">
        <v>25</v>
      </c>
    </row>
    <row r="51" spans="1:5" ht="18" x14ac:dyDescent="0.2">
      <c r="A51" s="23">
        <v>50</v>
      </c>
      <c r="B51" s="1" t="s">
        <v>56</v>
      </c>
      <c r="C51" s="8" t="s">
        <v>12</v>
      </c>
      <c r="D51" s="8" t="s">
        <v>212</v>
      </c>
      <c r="E51" s="9" t="s">
        <v>20</v>
      </c>
    </row>
    <row r="52" spans="1:5" ht="18" x14ac:dyDescent="0.2">
      <c r="A52" s="23">
        <v>51</v>
      </c>
      <c r="B52" s="1" t="s">
        <v>56</v>
      </c>
      <c r="C52" s="8" t="s">
        <v>12</v>
      </c>
      <c r="D52" s="8" t="s">
        <v>213</v>
      </c>
      <c r="E52" s="9" t="s">
        <v>7</v>
      </c>
    </row>
    <row r="53" spans="1:5" ht="18" x14ac:dyDescent="0.2">
      <c r="A53" s="23">
        <v>52</v>
      </c>
      <c r="B53" s="18" t="s">
        <v>56</v>
      </c>
      <c r="C53" s="18" t="s">
        <v>27</v>
      </c>
      <c r="D53" s="18" t="s">
        <v>45</v>
      </c>
      <c r="E53" s="39" t="s">
        <v>17</v>
      </c>
    </row>
    <row r="54" spans="1:5" ht="18" x14ac:dyDescent="0.2">
      <c r="A54" s="23">
        <v>53</v>
      </c>
      <c r="B54" s="1" t="s">
        <v>56</v>
      </c>
      <c r="C54" s="8" t="s">
        <v>12</v>
      </c>
      <c r="D54" s="8" t="s">
        <v>303</v>
      </c>
      <c r="E54" s="9" t="s">
        <v>304</v>
      </c>
    </row>
    <row r="55" spans="1:5" ht="18" x14ac:dyDescent="0.2">
      <c r="A55" s="23">
        <v>54</v>
      </c>
      <c r="B55" s="1" t="s">
        <v>56</v>
      </c>
      <c r="C55" s="1" t="s">
        <v>9</v>
      </c>
      <c r="D55" s="8" t="s">
        <v>310</v>
      </c>
      <c r="E55" s="9" t="s">
        <v>25</v>
      </c>
    </row>
    <row r="56" spans="1:5" ht="18" x14ac:dyDescent="0.2">
      <c r="A56" s="23">
        <v>55</v>
      </c>
      <c r="B56" s="1" t="s">
        <v>56</v>
      </c>
      <c r="C56" s="8" t="s">
        <v>6</v>
      </c>
      <c r="D56" s="1" t="s">
        <v>343</v>
      </c>
      <c r="E56" s="9" t="s">
        <v>7</v>
      </c>
    </row>
    <row r="57" spans="1:5" ht="18" x14ac:dyDescent="0.2">
      <c r="A57" s="23">
        <v>56</v>
      </c>
      <c r="B57" s="1" t="s">
        <v>56</v>
      </c>
      <c r="C57" s="8" t="s">
        <v>6</v>
      </c>
      <c r="D57" s="1" t="s">
        <v>344</v>
      </c>
      <c r="E57" s="9" t="s">
        <v>7</v>
      </c>
    </row>
    <row r="58" spans="1:5" ht="18" x14ac:dyDescent="0.2">
      <c r="A58" s="23">
        <v>57</v>
      </c>
      <c r="B58" s="1" t="s">
        <v>56</v>
      </c>
      <c r="C58" s="8" t="s">
        <v>6</v>
      </c>
      <c r="D58" s="5" t="s">
        <v>345</v>
      </c>
      <c r="E58" s="2" t="s">
        <v>7</v>
      </c>
    </row>
    <row r="59" spans="1:5" ht="18" x14ac:dyDescent="0.2">
      <c r="A59" s="23">
        <v>58</v>
      </c>
      <c r="B59" s="51" t="s">
        <v>56</v>
      </c>
      <c r="C59" s="52" t="s">
        <v>12</v>
      </c>
      <c r="D59" s="52" t="s">
        <v>332</v>
      </c>
      <c r="E59" s="53" t="s">
        <v>25</v>
      </c>
    </row>
    <row r="60" spans="1:5" ht="18" x14ac:dyDescent="0.2">
      <c r="A60" s="23">
        <v>59</v>
      </c>
      <c r="B60" s="1" t="s">
        <v>56</v>
      </c>
      <c r="C60" s="8" t="s">
        <v>12</v>
      </c>
      <c r="D60" s="8" t="s">
        <v>346</v>
      </c>
      <c r="E60" s="9" t="s">
        <v>25</v>
      </c>
    </row>
    <row r="61" spans="1:5" ht="18" x14ac:dyDescent="0.2">
      <c r="A61" s="23">
        <v>60</v>
      </c>
      <c r="B61" s="1" t="s">
        <v>59</v>
      </c>
      <c r="C61" s="1" t="s">
        <v>9</v>
      </c>
      <c r="D61" s="1" t="s">
        <v>235</v>
      </c>
      <c r="E61" s="2" t="s">
        <v>7</v>
      </c>
    </row>
    <row r="62" spans="1:5" ht="18" x14ac:dyDescent="0.2">
      <c r="A62" s="23">
        <v>61</v>
      </c>
      <c r="B62" s="1" t="s">
        <v>59</v>
      </c>
      <c r="C62" s="8" t="s">
        <v>6</v>
      </c>
      <c r="D62" s="8" t="s">
        <v>196</v>
      </c>
      <c r="E62" s="9" t="s">
        <v>7</v>
      </c>
    </row>
    <row r="63" spans="1:5" ht="18" x14ac:dyDescent="0.2">
      <c r="A63" s="23">
        <v>62</v>
      </c>
      <c r="B63" s="1" t="s">
        <v>59</v>
      </c>
      <c r="C63" s="8" t="s">
        <v>6</v>
      </c>
      <c r="D63" s="8" t="s">
        <v>236</v>
      </c>
      <c r="E63" s="9" t="s">
        <v>7</v>
      </c>
    </row>
    <row r="64" spans="1:5" ht="18" x14ac:dyDescent="0.2">
      <c r="A64" s="23">
        <v>63</v>
      </c>
      <c r="B64" s="1" t="s">
        <v>59</v>
      </c>
      <c r="C64" s="8" t="s">
        <v>12</v>
      </c>
      <c r="D64" s="8" t="s">
        <v>194</v>
      </c>
      <c r="E64" s="9" t="s">
        <v>25</v>
      </c>
    </row>
    <row r="65" spans="1:5" ht="18" x14ac:dyDescent="0.2">
      <c r="A65" s="23">
        <v>64</v>
      </c>
      <c r="B65" s="1" t="s">
        <v>59</v>
      </c>
      <c r="C65" s="8" t="s">
        <v>6</v>
      </c>
      <c r="D65" s="8" t="s">
        <v>195</v>
      </c>
      <c r="E65" s="9" t="s">
        <v>25</v>
      </c>
    </row>
    <row r="66" spans="1:5" ht="18" x14ac:dyDescent="0.2">
      <c r="A66" s="23">
        <v>65</v>
      </c>
      <c r="B66" s="1" t="s">
        <v>149</v>
      </c>
      <c r="C66" s="1" t="s">
        <v>6</v>
      </c>
      <c r="D66" s="1" t="s">
        <v>150</v>
      </c>
      <c r="E66" s="2" t="s">
        <v>17</v>
      </c>
    </row>
    <row r="67" spans="1:5" ht="18" x14ac:dyDescent="0.2">
      <c r="A67" s="23">
        <v>66</v>
      </c>
      <c r="B67" s="1" t="s">
        <v>149</v>
      </c>
      <c r="C67" s="1" t="s">
        <v>6</v>
      </c>
      <c r="D67" s="8" t="s">
        <v>342</v>
      </c>
      <c r="E67" s="9" t="s">
        <v>25</v>
      </c>
    </row>
    <row r="68" spans="1:5" ht="18" x14ac:dyDescent="0.2">
      <c r="A68" s="23">
        <v>67</v>
      </c>
      <c r="B68" s="18" t="s">
        <v>149</v>
      </c>
      <c r="C68" s="18" t="s">
        <v>27</v>
      </c>
      <c r="D68" s="18" t="s">
        <v>45</v>
      </c>
      <c r="E68" s="39" t="s">
        <v>17</v>
      </c>
    </row>
    <row r="69" spans="1:5" ht="18" x14ac:dyDescent="0.2">
      <c r="A69" s="23">
        <v>68</v>
      </c>
      <c r="B69" s="1" t="s">
        <v>149</v>
      </c>
      <c r="C69" s="1" t="s">
        <v>6</v>
      </c>
      <c r="D69" s="1" t="s">
        <v>315</v>
      </c>
      <c r="E69" s="2" t="s">
        <v>25</v>
      </c>
    </row>
    <row r="70" spans="1:5" ht="18" x14ac:dyDescent="0.2">
      <c r="A70" s="23">
        <v>69</v>
      </c>
      <c r="B70" s="1" t="s">
        <v>149</v>
      </c>
      <c r="C70" s="8" t="s">
        <v>6</v>
      </c>
      <c r="D70" s="8" t="s">
        <v>340</v>
      </c>
      <c r="E70" s="9" t="s">
        <v>25</v>
      </c>
    </row>
    <row r="71" spans="1:5" ht="18" x14ac:dyDescent="0.2">
      <c r="A71" s="23">
        <v>70</v>
      </c>
      <c r="B71" s="1" t="s">
        <v>149</v>
      </c>
      <c r="C71" s="1" t="s">
        <v>12</v>
      </c>
      <c r="D71" s="1" t="s">
        <v>314</v>
      </c>
      <c r="E71" s="2" t="s">
        <v>20</v>
      </c>
    </row>
    <row r="72" spans="1:5" ht="18" x14ac:dyDescent="0.2">
      <c r="A72" s="23">
        <v>71</v>
      </c>
      <c r="B72" s="1" t="s">
        <v>149</v>
      </c>
      <c r="C72" s="8" t="s">
        <v>6</v>
      </c>
      <c r="D72" s="8" t="s">
        <v>341</v>
      </c>
      <c r="E72" s="9" t="s">
        <v>25</v>
      </c>
    </row>
    <row r="73" spans="1:5" ht="18" x14ac:dyDescent="0.2">
      <c r="A73" s="23">
        <v>72</v>
      </c>
      <c r="B73" s="51" t="s">
        <v>149</v>
      </c>
      <c r="C73" s="52" t="s">
        <v>12</v>
      </c>
      <c r="D73" s="52" t="s">
        <v>332</v>
      </c>
      <c r="E73" s="53" t="s">
        <v>25</v>
      </c>
    </row>
    <row r="74" spans="1:5" ht="18" x14ac:dyDescent="0.2">
      <c r="A74" s="23">
        <v>73</v>
      </c>
      <c r="B74" s="1" t="s">
        <v>149</v>
      </c>
      <c r="C74" s="8" t="s">
        <v>6</v>
      </c>
      <c r="D74" s="8" t="s">
        <v>342</v>
      </c>
      <c r="E74" s="9" t="s">
        <v>25</v>
      </c>
    </row>
    <row r="75" spans="1:5" ht="18" x14ac:dyDescent="0.2">
      <c r="A75" s="23">
        <v>74</v>
      </c>
      <c r="B75" s="1" t="s">
        <v>149</v>
      </c>
      <c r="C75" s="8" t="s">
        <v>6</v>
      </c>
      <c r="D75" s="8" t="s">
        <v>353</v>
      </c>
      <c r="E75" s="9" t="s">
        <v>25</v>
      </c>
    </row>
    <row r="76" spans="1:5" ht="18" x14ac:dyDescent="0.2">
      <c r="A76" s="23">
        <v>75</v>
      </c>
      <c r="B76" s="1" t="s">
        <v>149</v>
      </c>
      <c r="C76" s="8" t="s">
        <v>6</v>
      </c>
      <c r="D76" s="8" t="s">
        <v>354</v>
      </c>
      <c r="E76" s="9" t="s">
        <v>25</v>
      </c>
    </row>
    <row r="77" spans="1:5" ht="18" x14ac:dyDescent="0.2">
      <c r="A77" s="23">
        <v>76</v>
      </c>
      <c r="B77" s="1" t="s">
        <v>60</v>
      </c>
      <c r="C77" s="1" t="s">
        <v>6</v>
      </c>
      <c r="D77" s="1" t="s">
        <v>237</v>
      </c>
      <c r="E77" s="2" t="s">
        <v>17</v>
      </c>
    </row>
    <row r="78" spans="1:5" ht="18" x14ac:dyDescent="0.2">
      <c r="A78" s="23">
        <v>77</v>
      </c>
      <c r="B78" s="29" t="s">
        <v>60</v>
      </c>
      <c r="C78" s="29" t="s">
        <v>27</v>
      </c>
      <c r="D78" s="29" t="s">
        <v>61</v>
      </c>
      <c r="E78" s="42" t="s">
        <v>17</v>
      </c>
    </row>
    <row r="79" spans="1:5" ht="18" x14ac:dyDescent="0.2">
      <c r="A79" s="23">
        <v>78</v>
      </c>
      <c r="B79" s="1" t="s">
        <v>60</v>
      </c>
      <c r="C79" s="1" t="s">
        <v>6</v>
      </c>
      <c r="D79" s="1" t="s">
        <v>62</v>
      </c>
      <c r="E79" s="2" t="s">
        <v>7</v>
      </c>
    </row>
    <row r="80" spans="1:5" ht="18" x14ac:dyDescent="0.2">
      <c r="A80" s="23">
        <v>79</v>
      </c>
      <c r="B80" s="18" t="s">
        <v>60</v>
      </c>
      <c r="C80" s="18" t="s">
        <v>27</v>
      </c>
      <c r="D80" s="18" t="s">
        <v>45</v>
      </c>
      <c r="E80" s="39" t="s">
        <v>17</v>
      </c>
    </row>
    <row r="81" spans="1:5" ht="18" x14ac:dyDescent="0.2">
      <c r="A81" s="23">
        <v>80</v>
      </c>
      <c r="B81" s="1" t="s">
        <v>60</v>
      </c>
      <c r="C81" s="8" t="s">
        <v>12</v>
      </c>
      <c r="D81" s="8" t="s">
        <v>191</v>
      </c>
      <c r="E81" s="9" t="s">
        <v>25</v>
      </c>
    </row>
    <row r="82" spans="1:5" ht="18" x14ac:dyDescent="0.2">
      <c r="A82" s="23">
        <v>81</v>
      </c>
      <c r="B82" s="18" t="s">
        <v>63</v>
      </c>
      <c r="C82" s="18" t="s">
        <v>27</v>
      </c>
      <c r="D82" s="18" t="s">
        <v>45</v>
      </c>
      <c r="E82" s="39" t="s">
        <v>17</v>
      </c>
    </row>
    <row r="83" spans="1:5" ht="18" x14ac:dyDescent="0.2">
      <c r="A83" s="23">
        <v>82</v>
      </c>
      <c r="B83" s="1" t="s">
        <v>63</v>
      </c>
      <c r="C83" s="1" t="s">
        <v>6</v>
      </c>
      <c r="D83" s="1" t="s">
        <v>282</v>
      </c>
      <c r="E83" s="2" t="s">
        <v>17</v>
      </c>
    </row>
    <row r="84" spans="1:5" ht="18" x14ac:dyDescent="0.2">
      <c r="A84" s="23">
        <v>83</v>
      </c>
      <c r="B84" s="1" t="s">
        <v>63</v>
      </c>
      <c r="C84" s="1" t="s">
        <v>6</v>
      </c>
      <c r="D84" s="1" t="s">
        <v>158</v>
      </c>
      <c r="E84" s="2" t="s">
        <v>17</v>
      </c>
    </row>
    <row r="85" spans="1:5" ht="18" x14ac:dyDescent="0.2">
      <c r="A85" s="23">
        <v>84</v>
      </c>
      <c r="B85" s="1" t="s">
        <v>63</v>
      </c>
      <c r="C85" s="1" t="s">
        <v>6</v>
      </c>
      <c r="D85" s="1" t="s">
        <v>167</v>
      </c>
      <c r="E85" s="2" t="s">
        <v>25</v>
      </c>
    </row>
    <row r="86" spans="1:5" ht="18" x14ac:dyDescent="0.2">
      <c r="A86" s="23">
        <v>85</v>
      </c>
      <c r="B86" s="1" t="s">
        <v>63</v>
      </c>
      <c r="C86" s="8" t="s">
        <v>6</v>
      </c>
      <c r="D86" s="8" t="s">
        <v>199</v>
      </c>
      <c r="E86" s="9" t="s">
        <v>25</v>
      </c>
    </row>
    <row r="87" spans="1:5" ht="18" x14ac:dyDescent="0.2">
      <c r="A87" s="23">
        <v>86</v>
      </c>
      <c r="B87" s="1" t="s">
        <v>63</v>
      </c>
      <c r="C87" s="8" t="s">
        <v>6</v>
      </c>
      <c r="D87" s="8" t="s">
        <v>200</v>
      </c>
      <c r="E87" s="9" t="s">
        <v>25</v>
      </c>
    </row>
    <row r="88" spans="1:5" ht="18" x14ac:dyDescent="0.2">
      <c r="A88" s="23">
        <v>87</v>
      </c>
      <c r="B88" s="1" t="s">
        <v>63</v>
      </c>
      <c r="C88" s="1" t="s">
        <v>6</v>
      </c>
      <c r="D88" s="1" t="s">
        <v>201</v>
      </c>
      <c r="E88" s="2" t="s">
        <v>25</v>
      </c>
    </row>
    <row r="89" spans="1:5" ht="18" x14ac:dyDescent="0.2">
      <c r="A89" s="23">
        <v>88</v>
      </c>
      <c r="B89" s="29" t="s">
        <v>63</v>
      </c>
      <c r="C89" s="29" t="s">
        <v>27</v>
      </c>
      <c r="D89" s="29" t="s">
        <v>307</v>
      </c>
      <c r="E89" s="42" t="s">
        <v>17</v>
      </c>
    </row>
    <row r="90" spans="1:5" ht="18" x14ac:dyDescent="0.2">
      <c r="A90" s="23">
        <v>89</v>
      </c>
      <c r="B90" s="29" t="s">
        <v>63</v>
      </c>
      <c r="C90" s="29" t="s">
        <v>27</v>
      </c>
      <c r="D90" s="29" t="s">
        <v>318</v>
      </c>
      <c r="E90" s="42" t="s">
        <v>17</v>
      </c>
    </row>
    <row r="91" spans="1:5" ht="18" x14ac:dyDescent="0.2">
      <c r="A91" s="23">
        <v>90</v>
      </c>
      <c r="B91" s="1" t="s">
        <v>63</v>
      </c>
      <c r="C91" s="1" t="s">
        <v>6</v>
      </c>
      <c r="D91" s="1" t="s">
        <v>319</v>
      </c>
      <c r="E91" s="2" t="s">
        <v>25</v>
      </c>
    </row>
    <row r="92" spans="1:5" ht="18" x14ac:dyDescent="0.2">
      <c r="A92" s="23">
        <v>91</v>
      </c>
      <c r="B92" s="1" t="s">
        <v>63</v>
      </c>
      <c r="C92" s="8" t="s">
        <v>12</v>
      </c>
      <c r="D92" s="8" t="s">
        <v>327</v>
      </c>
      <c r="E92" s="9" t="s">
        <v>25</v>
      </c>
    </row>
    <row r="93" spans="1:5" ht="18" x14ac:dyDescent="0.2">
      <c r="A93" s="23">
        <v>92</v>
      </c>
      <c r="B93" s="1" t="s">
        <v>63</v>
      </c>
      <c r="C93" s="8" t="s">
        <v>12</v>
      </c>
      <c r="D93" s="8" t="s">
        <v>328</v>
      </c>
      <c r="E93" s="9" t="s">
        <v>20</v>
      </c>
    </row>
    <row r="94" spans="1:5" ht="18" x14ac:dyDescent="0.2">
      <c r="A94" s="23">
        <v>93</v>
      </c>
      <c r="B94" s="1" t="s">
        <v>63</v>
      </c>
      <c r="C94" s="8" t="s">
        <v>12</v>
      </c>
      <c r="D94" s="8" t="s">
        <v>329</v>
      </c>
      <c r="E94" s="9" t="s">
        <v>25</v>
      </c>
    </row>
    <row r="95" spans="1:5" ht="18" x14ac:dyDescent="0.2">
      <c r="A95" s="23">
        <v>94</v>
      </c>
      <c r="B95" s="1" t="s">
        <v>63</v>
      </c>
      <c r="C95" s="8" t="s">
        <v>12</v>
      </c>
      <c r="D95" s="8" t="s">
        <v>330</v>
      </c>
      <c r="E95" s="9" t="s">
        <v>25</v>
      </c>
    </row>
    <row r="96" spans="1:5" ht="18" x14ac:dyDescent="0.2">
      <c r="A96" s="23">
        <v>95</v>
      </c>
      <c r="B96" s="51" t="s">
        <v>63</v>
      </c>
      <c r="C96" s="52" t="s">
        <v>12</v>
      </c>
      <c r="D96" s="52" t="s">
        <v>332</v>
      </c>
      <c r="E96" s="53" t="s">
        <v>25</v>
      </c>
    </row>
    <row r="97" spans="1:5" s="59" customFormat="1" ht="18" x14ac:dyDescent="0.2">
      <c r="A97" s="23">
        <v>96</v>
      </c>
      <c r="B97" s="62" t="s">
        <v>63</v>
      </c>
      <c r="C97" s="63" t="s">
        <v>12</v>
      </c>
      <c r="D97" s="63" t="s">
        <v>459</v>
      </c>
      <c r="E97" s="9" t="s">
        <v>20</v>
      </c>
    </row>
    <row r="98" spans="1:5" s="59" customFormat="1" ht="18" x14ac:dyDescent="0.2">
      <c r="A98" s="23">
        <v>97</v>
      </c>
      <c r="B98" s="18" t="s">
        <v>294</v>
      </c>
      <c r="C98" s="18" t="s">
        <v>27</v>
      </c>
      <c r="D98" s="18" t="s">
        <v>45</v>
      </c>
      <c r="E98" s="39" t="s">
        <v>17</v>
      </c>
    </row>
    <row r="99" spans="1:5" s="59" customFormat="1" ht="18" x14ac:dyDescent="0.2">
      <c r="A99" s="23">
        <v>98</v>
      </c>
      <c r="B99" s="62" t="s">
        <v>294</v>
      </c>
      <c r="C99" s="63" t="s">
        <v>12</v>
      </c>
      <c r="D99" s="63" t="s">
        <v>471</v>
      </c>
      <c r="E99" s="2" t="s">
        <v>17</v>
      </c>
    </row>
    <row r="100" spans="1:5" s="59" customFormat="1" ht="18" x14ac:dyDescent="0.2">
      <c r="A100" s="23">
        <v>99</v>
      </c>
      <c r="B100" s="62" t="s">
        <v>294</v>
      </c>
      <c r="C100" s="63" t="s">
        <v>12</v>
      </c>
      <c r="D100" s="63" t="s">
        <v>472</v>
      </c>
      <c r="E100" s="2" t="s">
        <v>17</v>
      </c>
    </row>
    <row r="101" spans="1:5" ht="18" x14ac:dyDescent="0.2">
      <c r="A101" s="23">
        <v>100</v>
      </c>
      <c r="B101" s="62" t="s">
        <v>294</v>
      </c>
      <c r="C101" s="63" t="s">
        <v>12</v>
      </c>
      <c r="D101" s="63" t="s">
        <v>473</v>
      </c>
      <c r="E101" s="2" t="s">
        <v>17</v>
      </c>
    </row>
    <row r="102" spans="1:5" ht="18" x14ac:dyDescent="0.2">
      <c r="A102" s="14" t="s">
        <v>46</v>
      </c>
      <c r="B102" s="15">
        <f>SUBTOTAL(103,Table2[انجمن علمی])</f>
        <v>100</v>
      </c>
      <c r="C102" s="15">
        <f>SUBTOTAL(103,Table2[نوع برنامه])</f>
        <v>100</v>
      </c>
      <c r="D102" s="15">
        <f>SUBTOTAL(103,Table2[عنوان برنامه])</f>
        <v>100</v>
      </c>
      <c r="E102" s="16">
        <f>SUBTOTAL(103,Table2[گستره برنامه])</f>
        <v>100</v>
      </c>
    </row>
  </sheetData>
  <mergeCells count="2">
    <mergeCell ref="G11:G13"/>
    <mergeCell ref="H11:H1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1:H56"/>
  <sheetViews>
    <sheetView rightToLeft="1" tabSelected="1" workbookViewId="0">
      <selection activeCell="B1" sqref="B1:B56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5">
        <v>1</v>
      </c>
      <c r="B2" s="1" t="s">
        <v>64</v>
      </c>
      <c r="C2" s="1" t="s">
        <v>6</v>
      </c>
      <c r="D2" s="1" t="s">
        <v>65</v>
      </c>
      <c r="E2" s="1" t="s">
        <v>17</v>
      </c>
      <c r="G2" s="68" t="s">
        <v>258</v>
      </c>
      <c r="H2" s="34">
        <v>9</v>
      </c>
    </row>
    <row r="3" spans="1:8" ht="18" x14ac:dyDescent="0.2">
      <c r="A3" s="25">
        <v>2</v>
      </c>
      <c r="B3" s="1" t="s">
        <v>66</v>
      </c>
      <c r="C3" s="1" t="s">
        <v>6</v>
      </c>
      <c r="D3" s="1" t="s">
        <v>67</v>
      </c>
      <c r="E3" s="1" t="s">
        <v>17</v>
      </c>
      <c r="G3" s="68" t="s">
        <v>277</v>
      </c>
      <c r="H3" s="34">
        <f xml:space="preserve"> E56</f>
        <v>54</v>
      </c>
    </row>
    <row r="4" spans="1:8" ht="18" x14ac:dyDescent="0.2">
      <c r="A4" s="25">
        <v>3</v>
      </c>
      <c r="B4" s="1" t="s">
        <v>68</v>
      </c>
      <c r="C4" s="1" t="s">
        <v>6</v>
      </c>
      <c r="D4" s="1" t="s">
        <v>238</v>
      </c>
      <c r="E4" s="1" t="s">
        <v>17</v>
      </c>
      <c r="G4" s="68" t="s">
        <v>276</v>
      </c>
      <c r="H4" s="34">
        <v>2</v>
      </c>
    </row>
    <row r="5" spans="1:8" ht="18" x14ac:dyDescent="0.2">
      <c r="A5" s="25">
        <v>4</v>
      </c>
      <c r="B5" s="1" t="s">
        <v>68</v>
      </c>
      <c r="C5" s="1" t="s">
        <v>37</v>
      </c>
      <c r="D5" s="1" t="s">
        <v>69</v>
      </c>
      <c r="E5" s="1" t="s">
        <v>17</v>
      </c>
      <c r="G5" s="68" t="s">
        <v>275</v>
      </c>
      <c r="H5" s="34">
        <v>1</v>
      </c>
    </row>
    <row r="6" spans="1:8" ht="18" x14ac:dyDescent="0.2">
      <c r="A6" s="25">
        <v>5</v>
      </c>
      <c r="B6" s="1" t="s">
        <v>70</v>
      </c>
      <c r="C6" s="1" t="s">
        <v>37</v>
      </c>
      <c r="D6" s="1" t="s">
        <v>69</v>
      </c>
      <c r="E6" s="1" t="s">
        <v>17</v>
      </c>
      <c r="G6" s="68" t="s">
        <v>279</v>
      </c>
      <c r="H6" s="34">
        <v>0</v>
      </c>
    </row>
    <row r="7" spans="1:8" ht="18" x14ac:dyDescent="0.2">
      <c r="A7" s="25">
        <v>6</v>
      </c>
      <c r="B7" s="1" t="s">
        <v>70</v>
      </c>
      <c r="C7" s="1" t="s">
        <v>37</v>
      </c>
      <c r="D7" s="1" t="s">
        <v>71</v>
      </c>
      <c r="E7" s="1" t="s">
        <v>7</v>
      </c>
      <c r="G7" s="68" t="s">
        <v>278</v>
      </c>
      <c r="H7" s="34">
        <v>0</v>
      </c>
    </row>
    <row r="8" spans="1:8" ht="18" x14ac:dyDescent="0.2">
      <c r="A8" s="25">
        <v>7</v>
      </c>
      <c r="B8" s="1" t="s">
        <v>70</v>
      </c>
      <c r="C8" s="1" t="s">
        <v>12</v>
      </c>
      <c r="D8" s="1" t="s">
        <v>72</v>
      </c>
      <c r="E8" s="1" t="s">
        <v>17</v>
      </c>
      <c r="G8" s="68" t="s">
        <v>259</v>
      </c>
      <c r="H8" s="34">
        <v>7</v>
      </c>
    </row>
    <row r="9" spans="1:8" ht="18" x14ac:dyDescent="0.2">
      <c r="A9" s="25">
        <v>8</v>
      </c>
      <c r="B9" s="8" t="s">
        <v>70</v>
      </c>
      <c r="C9" s="8" t="s">
        <v>12</v>
      </c>
      <c r="D9" s="8" t="s">
        <v>161</v>
      </c>
      <c r="E9" s="1" t="s">
        <v>7</v>
      </c>
      <c r="G9" s="68" t="s">
        <v>260</v>
      </c>
      <c r="H9" s="34">
        <v>2</v>
      </c>
    </row>
    <row r="10" spans="1:8" ht="18" x14ac:dyDescent="0.2">
      <c r="A10" s="25">
        <v>9</v>
      </c>
      <c r="B10" s="8" t="s">
        <v>70</v>
      </c>
      <c r="C10" s="8" t="s">
        <v>12</v>
      </c>
      <c r="D10" s="8" t="s">
        <v>185</v>
      </c>
      <c r="E10" s="8" t="s">
        <v>17</v>
      </c>
      <c r="G10" s="68" t="s">
        <v>261</v>
      </c>
      <c r="H10" s="37" t="s">
        <v>295</v>
      </c>
    </row>
    <row r="11" spans="1:8" ht="18" x14ac:dyDescent="0.2">
      <c r="A11" s="25">
        <v>10</v>
      </c>
      <c r="B11" s="8" t="s">
        <v>70</v>
      </c>
      <c r="C11" s="8" t="s">
        <v>37</v>
      </c>
      <c r="D11" s="8" t="s">
        <v>186</v>
      </c>
      <c r="E11" s="8" t="s">
        <v>7</v>
      </c>
      <c r="G11" s="75" t="s">
        <v>448</v>
      </c>
      <c r="H11" s="77" t="s">
        <v>467</v>
      </c>
    </row>
    <row r="12" spans="1:8" ht="18" x14ac:dyDescent="0.2">
      <c r="A12" s="65">
        <v>11</v>
      </c>
      <c r="B12" s="8" t="s">
        <v>70</v>
      </c>
      <c r="C12" s="8" t="s">
        <v>12</v>
      </c>
      <c r="D12" s="8" t="s">
        <v>187</v>
      </c>
      <c r="E12" s="8" t="s">
        <v>7</v>
      </c>
      <c r="G12" s="75"/>
      <c r="H12" s="77"/>
    </row>
    <row r="13" spans="1:8" ht="18.75" thickBot="1" x14ac:dyDescent="0.25">
      <c r="A13" s="65">
        <v>12</v>
      </c>
      <c r="B13" s="8" t="s">
        <v>70</v>
      </c>
      <c r="C13" s="8" t="s">
        <v>6</v>
      </c>
      <c r="D13" s="8" t="s">
        <v>188</v>
      </c>
      <c r="E13" s="8" t="s">
        <v>7</v>
      </c>
      <c r="G13" s="76"/>
      <c r="H13" s="78"/>
    </row>
    <row r="14" spans="1:8" ht="18" x14ac:dyDescent="0.2">
      <c r="A14" s="65">
        <v>13</v>
      </c>
      <c r="B14" s="8" t="s">
        <v>70</v>
      </c>
      <c r="C14" s="8" t="s">
        <v>12</v>
      </c>
      <c r="D14" s="8" t="s">
        <v>347</v>
      </c>
      <c r="E14" s="8" t="s">
        <v>17</v>
      </c>
    </row>
    <row r="15" spans="1:8" ht="18" x14ac:dyDescent="0.2">
      <c r="A15" s="65">
        <v>14</v>
      </c>
      <c r="B15" s="8" t="s">
        <v>70</v>
      </c>
      <c r="C15" s="8" t="s">
        <v>12</v>
      </c>
      <c r="D15" s="63" t="s">
        <v>458</v>
      </c>
      <c r="E15" s="8" t="s">
        <v>17</v>
      </c>
    </row>
    <row r="16" spans="1:8" ht="18" x14ac:dyDescent="0.2">
      <c r="A16" s="65">
        <v>15</v>
      </c>
      <c r="B16" s="8" t="s">
        <v>70</v>
      </c>
      <c r="C16" s="8" t="s">
        <v>6</v>
      </c>
      <c r="D16" s="8" t="s">
        <v>348</v>
      </c>
      <c r="E16" s="8" t="s">
        <v>7</v>
      </c>
    </row>
    <row r="17" spans="1:5" ht="18" x14ac:dyDescent="0.2">
      <c r="A17" s="65">
        <v>16</v>
      </c>
      <c r="B17" s="8" t="s">
        <v>70</v>
      </c>
      <c r="C17" s="8" t="s">
        <v>6</v>
      </c>
      <c r="D17" s="8" t="s">
        <v>349</v>
      </c>
      <c r="E17" s="8" t="s">
        <v>7</v>
      </c>
    </row>
    <row r="18" spans="1:5" ht="18" x14ac:dyDescent="0.2">
      <c r="A18" s="65">
        <v>17</v>
      </c>
      <c r="B18" s="8" t="s">
        <v>70</v>
      </c>
      <c r="C18" s="8" t="s">
        <v>12</v>
      </c>
      <c r="D18" s="8" t="s">
        <v>350</v>
      </c>
      <c r="E18" s="8" t="s">
        <v>25</v>
      </c>
    </row>
    <row r="19" spans="1:5" ht="18" x14ac:dyDescent="0.2">
      <c r="A19" s="65">
        <v>18</v>
      </c>
      <c r="B19" s="52" t="s">
        <v>70</v>
      </c>
      <c r="C19" s="52" t="s">
        <v>12</v>
      </c>
      <c r="D19" s="52" t="s">
        <v>332</v>
      </c>
      <c r="E19" s="52" t="s">
        <v>25</v>
      </c>
    </row>
    <row r="20" spans="1:5" ht="18" x14ac:dyDescent="0.2">
      <c r="A20" s="65">
        <v>19</v>
      </c>
      <c r="B20" s="8" t="s">
        <v>70</v>
      </c>
      <c r="C20" s="8" t="s">
        <v>6</v>
      </c>
      <c r="D20" s="8" t="s">
        <v>338</v>
      </c>
      <c r="E20" s="8" t="s">
        <v>25</v>
      </c>
    </row>
    <row r="21" spans="1:5" ht="18" x14ac:dyDescent="0.2">
      <c r="A21" s="65">
        <v>20</v>
      </c>
      <c r="B21" s="8" t="s">
        <v>70</v>
      </c>
      <c r="C21" s="8" t="s">
        <v>12</v>
      </c>
      <c r="D21" s="8" t="s">
        <v>339</v>
      </c>
      <c r="E21" s="8" t="s">
        <v>25</v>
      </c>
    </row>
    <row r="22" spans="1:5" s="59" customFormat="1" ht="18" x14ac:dyDescent="0.2">
      <c r="A22" s="65">
        <v>21</v>
      </c>
      <c r="B22" s="18" t="s">
        <v>70</v>
      </c>
      <c r="C22" s="18" t="s">
        <v>27</v>
      </c>
      <c r="D22" s="18" t="s">
        <v>45</v>
      </c>
      <c r="E22" s="39" t="s">
        <v>17</v>
      </c>
    </row>
    <row r="23" spans="1:5" s="59" customFormat="1" ht="18" x14ac:dyDescent="0.2">
      <c r="A23" s="65">
        <v>22</v>
      </c>
      <c r="B23" s="29" t="s">
        <v>70</v>
      </c>
      <c r="C23" s="29" t="s">
        <v>27</v>
      </c>
      <c r="D23" s="29" t="s">
        <v>464</v>
      </c>
      <c r="E23" s="29" t="s">
        <v>17</v>
      </c>
    </row>
    <row r="24" spans="1:5" ht="18" x14ac:dyDescent="0.2">
      <c r="A24" s="65">
        <v>23</v>
      </c>
      <c r="B24" s="1" t="s">
        <v>73</v>
      </c>
      <c r="C24" s="1" t="s">
        <v>12</v>
      </c>
      <c r="D24" s="1" t="s">
        <v>74</v>
      </c>
      <c r="E24" s="1" t="s">
        <v>25</v>
      </c>
    </row>
    <row r="25" spans="1:5" ht="18" x14ac:dyDescent="0.2">
      <c r="A25" s="65">
        <v>24</v>
      </c>
      <c r="B25" s="1" t="s">
        <v>73</v>
      </c>
      <c r="C25" s="1" t="s">
        <v>37</v>
      </c>
      <c r="D25" s="1" t="s">
        <v>75</v>
      </c>
      <c r="E25" s="1" t="s">
        <v>25</v>
      </c>
    </row>
    <row r="26" spans="1:5" ht="18" x14ac:dyDescent="0.2">
      <c r="A26" s="65">
        <v>25</v>
      </c>
      <c r="B26" s="1" t="s">
        <v>73</v>
      </c>
      <c r="C26" s="1" t="s">
        <v>6</v>
      </c>
      <c r="D26" s="1" t="s">
        <v>76</v>
      </c>
      <c r="E26" s="1" t="s">
        <v>25</v>
      </c>
    </row>
    <row r="27" spans="1:5" ht="18" x14ac:dyDescent="0.2">
      <c r="A27" s="65">
        <v>26</v>
      </c>
      <c r="B27" s="8" t="s">
        <v>73</v>
      </c>
      <c r="C27" s="8" t="s">
        <v>51</v>
      </c>
      <c r="D27" s="8" t="s">
        <v>177</v>
      </c>
      <c r="E27" s="8" t="s">
        <v>25</v>
      </c>
    </row>
    <row r="28" spans="1:5" s="59" customFormat="1" ht="18" x14ac:dyDescent="0.2">
      <c r="A28" s="65">
        <v>27</v>
      </c>
      <c r="B28" s="58" t="s">
        <v>73</v>
      </c>
      <c r="C28" s="57" t="s">
        <v>12</v>
      </c>
      <c r="D28" s="58" t="s">
        <v>332</v>
      </c>
      <c r="E28" s="58" t="s">
        <v>25</v>
      </c>
    </row>
    <row r="29" spans="1:5" s="59" customFormat="1" ht="18" x14ac:dyDescent="0.2">
      <c r="A29" s="65">
        <v>28</v>
      </c>
      <c r="B29" s="63" t="s">
        <v>73</v>
      </c>
      <c r="C29" s="62" t="s">
        <v>12</v>
      </c>
      <c r="D29" s="63" t="s">
        <v>465</v>
      </c>
      <c r="E29" s="63" t="s">
        <v>25</v>
      </c>
    </row>
    <row r="30" spans="1:5" s="59" customFormat="1" ht="18" x14ac:dyDescent="0.2">
      <c r="A30" s="65">
        <v>29</v>
      </c>
      <c r="B30" s="63" t="s">
        <v>73</v>
      </c>
      <c r="C30" s="62" t="s">
        <v>12</v>
      </c>
      <c r="D30" s="63" t="s">
        <v>470</v>
      </c>
      <c r="E30" s="63" t="s">
        <v>25</v>
      </c>
    </row>
    <row r="31" spans="1:5" s="59" customFormat="1" ht="18" x14ac:dyDescent="0.2">
      <c r="A31" s="65">
        <v>30</v>
      </c>
      <c r="B31" s="63" t="s">
        <v>73</v>
      </c>
      <c r="C31" s="62" t="s">
        <v>12</v>
      </c>
      <c r="D31" s="63" t="s">
        <v>468</v>
      </c>
      <c r="E31" s="63" t="s">
        <v>25</v>
      </c>
    </row>
    <row r="32" spans="1:5" s="59" customFormat="1" ht="18" x14ac:dyDescent="0.2">
      <c r="A32" s="65">
        <v>31</v>
      </c>
      <c r="B32" s="63" t="s">
        <v>73</v>
      </c>
      <c r="C32" s="62" t="s">
        <v>12</v>
      </c>
      <c r="D32" s="63" t="s">
        <v>469</v>
      </c>
      <c r="E32" s="63" t="s">
        <v>25</v>
      </c>
    </row>
    <row r="33" spans="1:5" s="59" customFormat="1" ht="18" x14ac:dyDescent="0.2">
      <c r="A33" s="65">
        <v>32</v>
      </c>
      <c r="B33" s="63" t="s">
        <v>73</v>
      </c>
      <c r="C33" s="62" t="s">
        <v>12</v>
      </c>
      <c r="D33" s="63" t="s">
        <v>466</v>
      </c>
      <c r="E33" s="63" t="s">
        <v>25</v>
      </c>
    </row>
    <row r="34" spans="1:5" ht="18" x14ac:dyDescent="0.2">
      <c r="A34" s="65">
        <v>33</v>
      </c>
      <c r="B34" s="29" t="s">
        <v>77</v>
      </c>
      <c r="C34" s="29" t="s">
        <v>27</v>
      </c>
      <c r="D34" s="29" t="s">
        <v>78</v>
      </c>
      <c r="E34" s="29" t="s">
        <v>17</v>
      </c>
    </row>
    <row r="35" spans="1:5" ht="18" x14ac:dyDescent="0.2">
      <c r="A35" s="65">
        <v>34</v>
      </c>
      <c r="B35" s="1" t="s">
        <v>77</v>
      </c>
      <c r="C35" s="1" t="s">
        <v>37</v>
      </c>
      <c r="D35" s="1" t="s">
        <v>49</v>
      </c>
      <c r="E35" s="1" t="s">
        <v>7</v>
      </c>
    </row>
    <row r="36" spans="1:5" ht="18" x14ac:dyDescent="0.2">
      <c r="A36" s="65">
        <v>35</v>
      </c>
      <c r="B36" s="1" t="s">
        <v>77</v>
      </c>
      <c r="C36" s="8" t="s">
        <v>12</v>
      </c>
      <c r="D36" s="8" t="s">
        <v>170</v>
      </c>
      <c r="E36" s="8" t="s">
        <v>17</v>
      </c>
    </row>
    <row r="37" spans="1:5" ht="18" x14ac:dyDescent="0.2">
      <c r="A37" s="65">
        <v>36</v>
      </c>
      <c r="B37" s="1" t="s">
        <v>77</v>
      </c>
      <c r="C37" s="8" t="s">
        <v>6</v>
      </c>
      <c r="D37" s="8" t="s">
        <v>271</v>
      </c>
      <c r="E37" s="8" t="s">
        <v>17</v>
      </c>
    </row>
    <row r="38" spans="1:5" ht="18" x14ac:dyDescent="0.2">
      <c r="A38" s="65">
        <v>37</v>
      </c>
      <c r="B38" s="1" t="s">
        <v>79</v>
      </c>
      <c r="C38" s="1" t="s">
        <v>12</v>
      </c>
      <c r="D38" s="1" t="s">
        <v>80</v>
      </c>
      <c r="E38" s="1" t="s">
        <v>25</v>
      </c>
    </row>
    <row r="39" spans="1:5" ht="18" x14ac:dyDescent="0.2">
      <c r="A39" s="65">
        <v>38</v>
      </c>
      <c r="B39" s="8" t="s">
        <v>79</v>
      </c>
      <c r="C39" s="8" t="s">
        <v>12</v>
      </c>
      <c r="D39" s="1" t="s">
        <v>352</v>
      </c>
      <c r="E39" s="8" t="s">
        <v>25</v>
      </c>
    </row>
    <row r="40" spans="1:5" ht="18" x14ac:dyDescent="0.2">
      <c r="A40" s="65">
        <v>39</v>
      </c>
      <c r="B40" s="8" t="s">
        <v>81</v>
      </c>
      <c r="C40" s="8" t="s">
        <v>12</v>
      </c>
      <c r="D40" s="8" t="s">
        <v>82</v>
      </c>
      <c r="E40" s="8" t="s">
        <v>7</v>
      </c>
    </row>
    <row r="41" spans="1:5" ht="18" x14ac:dyDescent="0.2">
      <c r="A41" s="65">
        <v>40</v>
      </c>
      <c r="B41" s="1" t="s">
        <v>81</v>
      </c>
      <c r="C41" s="1" t="s">
        <v>12</v>
      </c>
      <c r="D41" s="1" t="s">
        <v>83</v>
      </c>
      <c r="E41" s="1" t="s">
        <v>7</v>
      </c>
    </row>
    <row r="42" spans="1:5" ht="18" x14ac:dyDescent="0.2">
      <c r="A42" s="65">
        <v>41</v>
      </c>
      <c r="B42" s="1" t="s">
        <v>81</v>
      </c>
      <c r="C42" s="1" t="s">
        <v>6</v>
      </c>
      <c r="D42" s="1" t="s">
        <v>84</v>
      </c>
      <c r="E42" s="1" t="s">
        <v>7</v>
      </c>
    </row>
    <row r="43" spans="1:5" ht="18" x14ac:dyDescent="0.2">
      <c r="A43" s="65">
        <v>42</v>
      </c>
      <c r="B43" s="1" t="s">
        <v>81</v>
      </c>
      <c r="C43" s="1" t="s">
        <v>6</v>
      </c>
      <c r="D43" s="1" t="s">
        <v>85</v>
      </c>
      <c r="E43" s="1" t="s">
        <v>7</v>
      </c>
    </row>
    <row r="44" spans="1:5" ht="18" x14ac:dyDescent="0.2">
      <c r="A44" s="65">
        <v>43</v>
      </c>
      <c r="B44" s="1" t="s">
        <v>81</v>
      </c>
      <c r="C44" s="1" t="s">
        <v>12</v>
      </c>
      <c r="D44" s="1" t="s">
        <v>86</v>
      </c>
      <c r="E44" s="1" t="s">
        <v>7</v>
      </c>
    </row>
    <row r="45" spans="1:5" ht="18" x14ac:dyDescent="0.2">
      <c r="A45" s="65">
        <v>44</v>
      </c>
      <c r="B45" s="1" t="s">
        <v>81</v>
      </c>
      <c r="C45" s="1" t="s">
        <v>37</v>
      </c>
      <c r="D45" s="1" t="s">
        <v>87</v>
      </c>
      <c r="E45" s="1" t="s">
        <v>7</v>
      </c>
    </row>
    <row r="46" spans="1:5" ht="18" x14ac:dyDescent="0.2">
      <c r="A46" s="65">
        <v>45</v>
      </c>
      <c r="B46" s="1" t="s">
        <v>81</v>
      </c>
      <c r="C46" s="1" t="s">
        <v>6</v>
      </c>
      <c r="D46" s="1" t="s">
        <v>88</v>
      </c>
      <c r="E46" s="1" t="s">
        <v>7</v>
      </c>
    </row>
    <row r="47" spans="1:5" ht="18" x14ac:dyDescent="0.2">
      <c r="A47" s="65">
        <v>46</v>
      </c>
      <c r="B47" s="1" t="s">
        <v>81</v>
      </c>
      <c r="C47" s="1" t="s">
        <v>37</v>
      </c>
      <c r="D47" s="1" t="s">
        <v>89</v>
      </c>
      <c r="E47" s="1" t="s">
        <v>7</v>
      </c>
    </row>
    <row r="48" spans="1:5" ht="18" x14ac:dyDescent="0.2">
      <c r="A48" s="65">
        <v>47</v>
      </c>
      <c r="B48" s="1" t="s">
        <v>81</v>
      </c>
      <c r="C48" s="1" t="s">
        <v>12</v>
      </c>
      <c r="D48" s="5" t="s">
        <v>90</v>
      </c>
      <c r="E48" s="1" t="s">
        <v>7</v>
      </c>
    </row>
    <row r="49" spans="1:5" ht="18" x14ac:dyDescent="0.2">
      <c r="A49" s="65">
        <v>48</v>
      </c>
      <c r="B49" s="1" t="s">
        <v>81</v>
      </c>
      <c r="C49" s="1" t="s">
        <v>6</v>
      </c>
      <c r="D49" s="1" t="s">
        <v>91</v>
      </c>
      <c r="E49" s="1" t="s">
        <v>7</v>
      </c>
    </row>
    <row r="50" spans="1:5" ht="18" x14ac:dyDescent="0.2">
      <c r="A50" s="65">
        <v>49</v>
      </c>
      <c r="B50" s="1" t="s">
        <v>81</v>
      </c>
      <c r="C50" s="1" t="s">
        <v>6</v>
      </c>
      <c r="D50" s="1" t="s">
        <v>92</v>
      </c>
      <c r="E50" s="1" t="s">
        <v>7</v>
      </c>
    </row>
    <row r="51" spans="1:5" ht="18" x14ac:dyDescent="0.2">
      <c r="A51" s="65">
        <v>50</v>
      </c>
      <c r="B51" s="1" t="s">
        <v>81</v>
      </c>
      <c r="C51" s="1" t="s">
        <v>37</v>
      </c>
      <c r="D51" s="1" t="s">
        <v>93</v>
      </c>
      <c r="E51" s="1" t="s">
        <v>7</v>
      </c>
    </row>
    <row r="52" spans="1:5" ht="18" x14ac:dyDescent="0.2">
      <c r="A52" s="65">
        <v>51</v>
      </c>
      <c r="B52" s="1" t="s">
        <v>81</v>
      </c>
      <c r="C52" s="1" t="s">
        <v>12</v>
      </c>
      <c r="D52" s="1" t="s">
        <v>94</v>
      </c>
      <c r="E52" s="1" t="s">
        <v>7</v>
      </c>
    </row>
    <row r="53" spans="1:5" ht="18" x14ac:dyDescent="0.2">
      <c r="A53" s="65">
        <v>52</v>
      </c>
      <c r="B53" s="1" t="s">
        <v>81</v>
      </c>
      <c r="C53" s="1" t="s">
        <v>12</v>
      </c>
      <c r="D53" s="1" t="s">
        <v>95</v>
      </c>
      <c r="E53" s="1" t="s">
        <v>17</v>
      </c>
    </row>
    <row r="54" spans="1:5" ht="18" x14ac:dyDescent="0.2">
      <c r="A54" s="65">
        <v>53</v>
      </c>
      <c r="B54" s="1" t="s">
        <v>81</v>
      </c>
      <c r="C54" s="8" t="s">
        <v>12</v>
      </c>
      <c r="D54" s="8" t="s">
        <v>175</v>
      </c>
      <c r="E54" s="8" t="s">
        <v>7</v>
      </c>
    </row>
    <row r="55" spans="1:5" ht="18" x14ac:dyDescent="0.2">
      <c r="A55" s="65">
        <v>54</v>
      </c>
      <c r="B55" s="1" t="s">
        <v>81</v>
      </c>
      <c r="C55" s="8" t="s">
        <v>12</v>
      </c>
      <c r="D55" s="8" t="s">
        <v>176</v>
      </c>
      <c r="E55" s="8" t="s">
        <v>7</v>
      </c>
    </row>
    <row r="56" spans="1:5" ht="18" x14ac:dyDescent="0.2">
      <c r="A56" s="11" t="s">
        <v>46</v>
      </c>
      <c r="B56" s="10">
        <f>SUBTOTAL(103,Table3[انجمن علمی])</f>
        <v>54</v>
      </c>
      <c r="C56" s="10">
        <f>SUBTOTAL(103,Table3[نوع برنامه])</f>
        <v>54</v>
      </c>
      <c r="D56" s="10">
        <f>SUBTOTAL(103,Table3[عنوان برنامه])</f>
        <v>54</v>
      </c>
      <c r="E56" s="10">
        <f>SUBTOTAL(103,Table3[گستره برنامه])</f>
        <v>54</v>
      </c>
    </row>
  </sheetData>
  <mergeCells count="2">
    <mergeCell ref="G11:G13"/>
    <mergeCell ref="H11:H1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H34"/>
  <sheetViews>
    <sheetView rightToLeft="1" topLeftCell="C1" workbookViewId="0">
      <selection activeCell="G1" sqref="G1:H13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26" t="s">
        <v>280</v>
      </c>
      <c r="H1" s="27" t="s">
        <v>281</v>
      </c>
    </row>
    <row r="2" spans="1:8" ht="18" x14ac:dyDescent="0.2">
      <c r="A2" s="23">
        <v>1</v>
      </c>
      <c r="B2" s="1" t="s">
        <v>96</v>
      </c>
      <c r="C2" s="1" t="s">
        <v>6</v>
      </c>
      <c r="D2" s="1" t="s">
        <v>239</v>
      </c>
      <c r="E2" s="2" t="s">
        <v>17</v>
      </c>
      <c r="G2" s="68" t="s">
        <v>258</v>
      </c>
      <c r="H2" s="34">
        <v>9</v>
      </c>
    </row>
    <row r="3" spans="1:8" ht="18" x14ac:dyDescent="0.2">
      <c r="A3" s="23">
        <v>2</v>
      </c>
      <c r="B3" s="1" t="s">
        <v>96</v>
      </c>
      <c r="C3" s="1" t="s">
        <v>6</v>
      </c>
      <c r="D3" s="8" t="s">
        <v>256</v>
      </c>
      <c r="E3" s="9" t="s">
        <v>17</v>
      </c>
      <c r="G3" s="68" t="s">
        <v>277</v>
      </c>
      <c r="H3" s="34">
        <f>E34</f>
        <v>32</v>
      </c>
    </row>
    <row r="4" spans="1:8" ht="18" x14ac:dyDescent="0.2">
      <c r="A4" s="23">
        <v>3</v>
      </c>
      <c r="B4" s="1" t="s">
        <v>96</v>
      </c>
      <c r="C4" s="8" t="s">
        <v>12</v>
      </c>
      <c r="D4" s="8" t="s">
        <v>257</v>
      </c>
      <c r="E4" s="9" t="s">
        <v>20</v>
      </c>
      <c r="G4" s="68" t="s">
        <v>276</v>
      </c>
      <c r="H4" s="34">
        <v>0</v>
      </c>
    </row>
    <row r="5" spans="1:8" ht="18" x14ac:dyDescent="0.2">
      <c r="A5" s="23">
        <v>4</v>
      </c>
      <c r="B5" s="1" t="s">
        <v>97</v>
      </c>
      <c r="C5" s="1" t="s">
        <v>6</v>
      </c>
      <c r="D5" s="1" t="s">
        <v>240</v>
      </c>
      <c r="E5" s="2" t="s">
        <v>7</v>
      </c>
      <c r="G5" s="68" t="s">
        <v>275</v>
      </c>
      <c r="H5" s="34">
        <v>0</v>
      </c>
    </row>
    <row r="6" spans="1:8" ht="18" x14ac:dyDescent="0.2">
      <c r="A6" s="23">
        <v>5</v>
      </c>
      <c r="B6" s="1" t="s">
        <v>98</v>
      </c>
      <c r="C6" s="1" t="s">
        <v>6</v>
      </c>
      <c r="D6" s="1" t="s">
        <v>99</v>
      </c>
      <c r="E6" s="2" t="s">
        <v>25</v>
      </c>
      <c r="G6" s="68" t="s">
        <v>279</v>
      </c>
      <c r="H6" s="34">
        <v>0</v>
      </c>
    </row>
    <row r="7" spans="1:8" ht="18" x14ac:dyDescent="0.2">
      <c r="A7" s="23">
        <v>6</v>
      </c>
      <c r="B7" s="1" t="s">
        <v>98</v>
      </c>
      <c r="C7" s="1" t="s">
        <v>6</v>
      </c>
      <c r="D7" s="1" t="s">
        <v>100</v>
      </c>
      <c r="E7" s="2" t="s">
        <v>25</v>
      </c>
      <c r="G7" s="68" t="s">
        <v>278</v>
      </c>
      <c r="H7" s="34">
        <v>0</v>
      </c>
    </row>
    <row r="8" spans="1:8" ht="18" x14ac:dyDescent="0.2">
      <c r="A8" s="23">
        <v>7</v>
      </c>
      <c r="B8" s="1" t="s">
        <v>101</v>
      </c>
      <c r="C8" s="1" t="s">
        <v>6</v>
      </c>
      <c r="D8" s="1" t="s">
        <v>102</v>
      </c>
      <c r="E8" s="2" t="s">
        <v>7</v>
      </c>
      <c r="G8" s="68" t="s">
        <v>259</v>
      </c>
      <c r="H8" s="34">
        <v>7</v>
      </c>
    </row>
    <row r="9" spans="1:8" ht="18" x14ac:dyDescent="0.2">
      <c r="A9" s="23">
        <v>8</v>
      </c>
      <c r="B9" s="1" t="s">
        <v>101</v>
      </c>
      <c r="C9" s="1" t="s">
        <v>6</v>
      </c>
      <c r="D9" s="1" t="s">
        <v>103</v>
      </c>
      <c r="E9" s="2" t="s">
        <v>7</v>
      </c>
      <c r="G9" s="68" t="s">
        <v>260</v>
      </c>
      <c r="H9" s="34">
        <v>2</v>
      </c>
    </row>
    <row r="10" spans="1:8" ht="18" x14ac:dyDescent="0.2">
      <c r="A10" s="23">
        <v>9</v>
      </c>
      <c r="B10" s="1" t="s">
        <v>101</v>
      </c>
      <c r="C10" s="1" t="s">
        <v>51</v>
      </c>
      <c r="D10" s="1" t="s">
        <v>104</v>
      </c>
      <c r="E10" s="2" t="s">
        <v>7</v>
      </c>
      <c r="G10" s="68" t="s">
        <v>261</v>
      </c>
      <c r="H10" s="37" t="s">
        <v>296</v>
      </c>
    </row>
    <row r="11" spans="1:8" ht="18" x14ac:dyDescent="0.2">
      <c r="A11" s="23">
        <v>10</v>
      </c>
      <c r="B11" s="1" t="s">
        <v>101</v>
      </c>
      <c r="C11" s="1" t="s">
        <v>6</v>
      </c>
      <c r="D11" s="1" t="s">
        <v>105</v>
      </c>
      <c r="E11" s="2" t="s">
        <v>7</v>
      </c>
      <c r="G11" s="75" t="s">
        <v>448</v>
      </c>
      <c r="H11" s="77"/>
    </row>
    <row r="12" spans="1:8" ht="18" x14ac:dyDescent="0.2">
      <c r="A12" s="23">
        <v>11</v>
      </c>
      <c r="B12" s="1" t="s">
        <v>101</v>
      </c>
      <c r="C12" s="1" t="s">
        <v>6</v>
      </c>
      <c r="D12" s="1" t="s">
        <v>105</v>
      </c>
      <c r="E12" s="2" t="s">
        <v>7</v>
      </c>
      <c r="G12" s="75"/>
      <c r="H12" s="77"/>
    </row>
    <row r="13" spans="1:8" ht="18.75" thickBot="1" x14ac:dyDescent="0.25">
      <c r="A13" s="23">
        <v>12</v>
      </c>
      <c r="B13" s="1" t="s">
        <v>101</v>
      </c>
      <c r="C13" s="1" t="s">
        <v>6</v>
      </c>
      <c r="D13" s="1" t="s">
        <v>106</v>
      </c>
      <c r="E13" s="2" t="s">
        <v>7</v>
      </c>
      <c r="G13" s="76"/>
      <c r="H13" s="78"/>
    </row>
    <row r="14" spans="1:8" ht="18" x14ac:dyDescent="0.2">
      <c r="A14" s="23">
        <v>13</v>
      </c>
      <c r="B14" s="1" t="s">
        <v>101</v>
      </c>
      <c r="C14" s="1" t="s">
        <v>6</v>
      </c>
      <c r="D14" s="1" t="s">
        <v>107</v>
      </c>
      <c r="E14" s="2" t="s">
        <v>7</v>
      </c>
    </row>
    <row r="15" spans="1:8" ht="18" x14ac:dyDescent="0.2">
      <c r="A15" s="23">
        <v>14</v>
      </c>
      <c r="B15" s="1" t="s">
        <v>101</v>
      </c>
      <c r="C15" s="1" t="s">
        <v>6</v>
      </c>
      <c r="D15" s="1" t="s">
        <v>108</v>
      </c>
      <c r="E15" s="2" t="s">
        <v>7</v>
      </c>
    </row>
    <row r="16" spans="1:8" ht="18" x14ac:dyDescent="0.2">
      <c r="A16" s="23">
        <v>15</v>
      </c>
      <c r="B16" s="1" t="s">
        <v>101</v>
      </c>
      <c r="C16" s="8" t="s">
        <v>12</v>
      </c>
      <c r="D16" s="8" t="s">
        <v>172</v>
      </c>
      <c r="E16" s="9" t="s">
        <v>17</v>
      </c>
    </row>
    <row r="17" spans="1:5" ht="18" x14ac:dyDescent="0.2">
      <c r="A17" s="50"/>
      <c r="B17" s="1" t="s">
        <v>101</v>
      </c>
      <c r="C17" s="8" t="s">
        <v>6</v>
      </c>
      <c r="D17" s="8" t="s">
        <v>405</v>
      </c>
      <c r="E17" s="2" t="s">
        <v>7</v>
      </c>
    </row>
    <row r="18" spans="1:5" ht="18" x14ac:dyDescent="0.2">
      <c r="A18" s="23">
        <v>16</v>
      </c>
      <c r="B18" s="1" t="s">
        <v>109</v>
      </c>
      <c r="C18" s="1" t="s">
        <v>6</v>
      </c>
      <c r="D18" s="1" t="s">
        <v>241</v>
      </c>
      <c r="E18" s="6" t="s">
        <v>7</v>
      </c>
    </row>
    <row r="19" spans="1:5" ht="18" x14ac:dyDescent="0.2">
      <c r="A19" s="23">
        <v>17</v>
      </c>
      <c r="B19" s="1" t="s">
        <v>109</v>
      </c>
      <c r="C19" s="1" t="s">
        <v>6</v>
      </c>
      <c r="D19" s="1" t="s">
        <v>242</v>
      </c>
      <c r="E19" s="6" t="s">
        <v>7</v>
      </c>
    </row>
    <row r="20" spans="1:5" ht="18" x14ac:dyDescent="0.2">
      <c r="A20" s="23">
        <v>18</v>
      </c>
      <c r="B20" s="1" t="s">
        <v>109</v>
      </c>
      <c r="C20" s="1" t="s">
        <v>51</v>
      </c>
      <c r="D20" s="1" t="s">
        <v>110</v>
      </c>
      <c r="E20" s="6" t="s">
        <v>7</v>
      </c>
    </row>
    <row r="21" spans="1:5" ht="18" x14ac:dyDescent="0.2">
      <c r="A21" s="23">
        <v>19</v>
      </c>
      <c r="B21" s="1" t="s">
        <v>109</v>
      </c>
      <c r="C21" s="1" t="s">
        <v>51</v>
      </c>
      <c r="D21" s="1" t="s">
        <v>111</v>
      </c>
      <c r="E21" s="6" t="s">
        <v>7</v>
      </c>
    </row>
    <row r="22" spans="1:5" ht="18" x14ac:dyDescent="0.2">
      <c r="A22" s="23">
        <v>20</v>
      </c>
      <c r="B22" s="1" t="s">
        <v>109</v>
      </c>
      <c r="C22" s="1" t="s">
        <v>6</v>
      </c>
      <c r="D22" s="1" t="s">
        <v>112</v>
      </c>
      <c r="E22" s="6" t="s">
        <v>7</v>
      </c>
    </row>
    <row r="23" spans="1:5" ht="18" x14ac:dyDescent="0.2">
      <c r="A23" s="23">
        <v>21</v>
      </c>
      <c r="B23" s="1" t="s">
        <v>109</v>
      </c>
      <c r="C23" s="8" t="s">
        <v>12</v>
      </c>
      <c r="D23" s="8" t="s">
        <v>267</v>
      </c>
      <c r="E23" s="6" t="s">
        <v>7</v>
      </c>
    </row>
    <row r="24" spans="1:5" ht="18" x14ac:dyDescent="0.2">
      <c r="A24" s="23">
        <v>22</v>
      </c>
      <c r="B24" s="1" t="s">
        <v>109</v>
      </c>
      <c r="C24" s="8" t="s">
        <v>12</v>
      </c>
      <c r="D24" s="8" t="s">
        <v>168</v>
      </c>
      <c r="E24" s="9" t="s">
        <v>25</v>
      </c>
    </row>
    <row r="25" spans="1:5" ht="18" x14ac:dyDescent="0.2">
      <c r="A25" s="23">
        <v>23</v>
      </c>
      <c r="B25" s="1" t="s">
        <v>113</v>
      </c>
      <c r="C25" s="1" t="s">
        <v>6</v>
      </c>
      <c r="D25" s="1" t="s">
        <v>114</v>
      </c>
      <c r="E25" s="6" t="s">
        <v>7</v>
      </c>
    </row>
    <row r="26" spans="1:5" ht="18" x14ac:dyDescent="0.2">
      <c r="A26" s="23">
        <v>24</v>
      </c>
      <c r="B26" s="1" t="s">
        <v>113</v>
      </c>
      <c r="C26" s="1" t="s">
        <v>6</v>
      </c>
      <c r="D26" s="1" t="s">
        <v>114</v>
      </c>
      <c r="E26" s="6" t="s">
        <v>7</v>
      </c>
    </row>
    <row r="27" spans="1:5" ht="18" x14ac:dyDescent="0.2">
      <c r="A27" s="23">
        <v>25</v>
      </c>
      <c r="B27" s="1" t="s">
        <v>113</v>
      </c>
      <c r="C27" s="1" t="s">
        <v>6</v>
      </c>
      <c r="D27" s="1" t="s">
        <v>115</v>
      </c>
      <c r="E27" s="6" t="s">
        <v>7</v>
      </c>
    </row>
    <row r="28" spans="1:5" ht="18" x14ac:dyDescent="0.2">
      <c r="A28" s="23">
        <v>26</v>
      </c>
      <c r="B28" s="1" t="s">
        <v>113</v>
      </c>
      <c r="C28" s="1" t="s">
        <v>6</v>
      </c>
      <c r="D28" s="1" t="s">
        <v>116</v>
      </c>
      <c r="E28" s="6" t="s">
        <v>7</v>
      </c>
    </row>
    <row r="29" spans="1:5" ht="18" x14ac:dyDescent="0.2">
      <c r="A29" s="23">
        <v>27</v>
      </c>
      <c r="B29" s="1" t="s">
        <v>113</v>
      </c>
      <c r="C29" s="1" t="s">
        <v>6</v>
      </c>
      <c r="D29" s="1" t="s">
        <v>117</v>
      </c>
      <c r="E29" s="6" t="s">
        <v>7</v>
      </c>
    </row>
    <row r="30" spans="1:5" ht="18" x14ac:dyDescent="0.2">
      <c r="A30" s="23">
        <v>28</v>
      </c>
      <c r="B30" s="1" t="s">
        <v>113</v>
      </c>
      <c r="C30" s="1" t="s">
        <v>51</v>
      </c>
      <c r="D30" s="1" t="s">
        <v>118</v>
      </c>
      <c r="E30" s="6" t="s">
        <v>7</v>
      </c>
    </row>
    <row r="31" spans="1:5" ht="18" x14ac:dyDescent="0.2">
      <c r="A31" s="23">
        <v>29</v>
      </c>
      <c r="B31" s="1" t="s">
        <v>119</v>
      </c>
      <c r="C31" s="1" t="s">
        <v>6</v>
      </c>
      <c r="D31" s="1" t="s">
        <v>120</v>
      </c>
      <c r="E31" s="2" t="s">
        <v>25</v>
      </c>
    </row>
    <row r="32" spans="1:5" ht="18" x14ac:dyDescent="0.2">
      <c r="A32" s="23">
        <v>30</v>
      </c>
      <c r="B32" s="1" t="s">
        <v>119</v>
      </c>
      <c r="C32" s="1" t="s">
        <v>51</v>
      </c>
      <c r="D32" s="1" t="s">
        <v>242</v>
      </c>
      <c r="E32" s="2" t="s">
        <v>7</v>
      </c>
    </row>
    <row r="33" spans="1:5" ht="18" x14ac:dyDescent="0.2">
      <c r="A33" s="23">
        <v>31</v>
      </c>
      <c r="B33" s="3" t="s">
        <v>119</v>
      </c>
      <c r="C33" s="3" t="s">
        <v>12</v>
      </c>
      <c r="D33" s="3" t="s">
        <v>121</v>
      </c>
      <c r="E33" s="4" t="s">
        <v>25</v>
      </c>
    </row>
    <row r="34" spans="1:5" ht="18" x14ac:dyDescent="0.2">
      <c r="A34" s="11" t="s">
        <v>46</v>
      </c>
      <c r="B34" s="10">
        <f>SUBTOTAL(103,Table4[انجمن علمی])</f>
        <v>32</v>
      </c>
      <c r="C34" s="10">
        <f>SUBTOTAL(103,Table4[نوع برنامه])</f>
        <v>32</v>
      </c>
      <c r="D34" s="10">
        <f>SUBTOTAL(103,Table4[عنوان برنامه])</f>
        <v>32</v>
      </c>
      <c r="E34" s="10">
        <f>SUBTOTAL(103,Table4[گستره برنامه])</f>
        <v>32</v>
      </c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H49"/>
  <sheetViews>
    <sheetView rightToLeft="1" workbookViewId="0">
      <selection activeCell="B31" sqref="B31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5">
        <v>1</v>
      </c>
      <c r="B2" s="1" t="s">
        <v>122</v>
      </c>
      <c r="C2" s="1" t="s">
        <v>6</v>
      </c>
      <c r="D2" s="1" t="s">
        <v>123</v>
      </c>
      <c r="E2" s="1" t="s">
        <v>7</v>
      </c>
      <c r="G2" s="68" t="s">
        <v>258</v>
      </c>
      <c r="H2" s="34">
        <v>4</v>
      </c>
    </row>
    <row r="3" spans="1:8" ht="18" x14ac:dyDescent="0.2">
      <c r="A3" s="25">
        <v>2</v>
      </c>
      <c r="B3" s="1" t="s">
        <v>122</v>
      </c>
      <c r="C3" s="1" t="s">
        <v>6</v>
      </c>
      <c r="D3" s="1" t="s">
        <v>72</v>
      </c>
      <c r="E3" s="1" t="s">
        <v>7</v>
      </c>
      <c r="G3" s="68" t="s">
        <v>277</v>
      </c>
      <c r="H3" s="34">
        <f xml:space="preserve"> E49</f>
        <v>47</v>
      </c>
    </row>
    <row r="4" spans="1:8" ht="18" x14ac:dyDescent="0.2">
      <c r="A4" s="25">
        <v>3</v>
      </c>
      <c r="B4" s="1" t="s">
        <v>122</v>
      </c>
      <c r="C4" s="1" t="s">
        <v>6</v>
      </c>
      <c r="D4" s="1" t="s">
        <v>243</v>
      </c>
      <c r="E4" s="1" t="s">
        <v>7</v>
      </c>
      <c r="G4" s="68" t="s">
        <v>276</v>
      </c>
      <c r="H4" s="34">
        <v>3</v>
      </c>
    </row>
    <row r="5" spans="1:8" ht="18" x14ac:dyDescent="0.2">
      <c r="A5" s="25">
        <v>4</v>
      </c>
      <c r="B5" s="1" t="s">
        <v>122</v>
      </c>
      <c r="C5" s="1" t="s">
        <v>6</v>
      </c>
      <c r="D5" s="1" t="s">
        <v>245</v>
      </c>
      <c r="E5" s="1" t="s">
        <v>7</v>
      </c>
      <c r="G5" s="68" t="s">
        <v>275</v>
      </c>
      <c r="H5" s="34">
        <v>2</v>
      </c>
    </row>
    <row r="6" spans="1:8" ht="18" x14ac:dyDescent="0.2">
      <c r="A6" s="25">
        <v>5</v>
      </c>
      <c r="B6" s="24" t="s">
        <v>124</v>
      </c>
      <c r="C6" s="24" t="s">
        <v>18</v>
      </c>
      <c r="D6" s="24" t="s">
        <v>218</v>
      </c>
      <c r="E6" s="24" t="s">
        <v>20</v>
      </c>
      <c r="G6" s="68" t="s">
        <v>279</v>
      </c>
      <c r="H6" s="34">
        <v>1</v>
      </c>
    </row>
    <row r="7" spans="1:8" ht="18" x14ac:dyDescent="0.2">
      <c r="A7" s="25">
        <v>6</v>
      </c>
      <c r="B7" s="1" t="s">
        <v>124</v>
      </c>
      <c r="C7" s="1" t="s">
        <v>6</v>
      </c>
      <c r="D7" s="1" t="s">
        <v>244</v>
      </c>
      <c r="E7" s="1" t="s">
        <v>7</v>
      </c>
      <c r="G7" s="68" t="s">
        <v>278</v>
      </c>
      <c r="H7" s="34">
        <v>1</v>
      </c>
    </row>
    <row r="8" spans="1:8" ht="18" x14ac:dyDescent="0.2">
      <c r="A8" s="25">
        <v>7</v>
      </c>
      <c r="B8" s="1" t="s">
        <v>124</v>
      </c>
      <c r="C8" s="1" t="s">
        <v>6</v>
      </c>
      <c r="D8" s="1" t="s">
        <v>246</v>
      </c>
      <c r="E8" s="1" t="s">
        <v>7</v>
      </c>
      <c r="G8" s="68" t="s">
        <v>259</v>
      </c>
      <c r="H8" s="34">
        <v>4</v>
      </c>
    </row>
    <row r="9" spans="1:8" ht="18" x14ac:dyDescent="0.2">
      <c r="A9" s="25">
        <v>8</v>
      </c>
      <c r="B9" s="1" t="s">
        <v>124</v>
      </c>
      <c r="C9" s="1" t="s">
        <v>6</v>
      </c>
      <c r="D9" s="1" t="s">
        <v>240</v>
      </c>
      <c r="E9" s="1" t="s">
        <v>7</v>
      </c>
      <c r="G9" s="68" t="s">
        <v>260</v>
      </c>
      <c r="H9" s="34">
        <v>0</v>
      </c>
    </row>
    <row r="10" spans="1:8" ht="18" x14ac:dyDescent="0.2">
      <c r="A10" s="25">
        <v>9</v>
      </c>
      <c r="B10" s="1" t="s">
        <v>124</v>
      </c>
      <c r="C10" s="1" t="s">
        <v>6</v>
      </c>
      <c r="D10" s="1" t="s">
        <v>247</v>
      </c>
      <c r="E10" s="1" t="s">
        <v>7</v>
      </c>
      <c r="G10" s="68" t="s">
        <v>261</v>
      </c>
      <c r="H10" s="37"/>
    </row>
    <row r="11" spans="1:8" ht="18" x14ac:dyDescent="0.2">
      <c r="A11" s="25">
        <v>10</v>
      </c>
      <c r="B11" s="1" t="s">
        <v>124</v>
      </c>
      <c r="C11" s="1" t="s">
        <v>6</v>
      </c>
      <c r="D11" s="1" t="s">
        <v>248</v>
      </c>
      <c r="E11" s="1" t="s">
        <v>7</v>
      </c>
      <c r="G11" s="75" t="s">
        <v>448</v>
      </c>
      <c r="H11" s="77" t="s">
        <v>456</v>
      </c>
    </row>
    <row r="12" spans="1:8" ht="18" x14ac:dyDescent="0.2">
      <c r="A12" s="65">
        <v>11</v>
      </c>
      <c r="B12" s="29" t="s">
        <v>124</v>
      </c>
      <c r="C12" s="29" t="s">
        <v>27</v>
      </c>
      <c r="D12" s="29" t="s">
        <v>125</v>
      </c>
      <c r="E12" s="29" t="s">
        <v>17</v>
      </c>
      <c r="G12" s="75"/>
      <c r="H12" s="77"/>
    </row>
    <row r="13" spans="1:8" ht="18.75" thickBot="1" x14ac:dyDescent="0.25">
      <c r="A13" s="65">
        <v>12</v>
      </c>
      <c r="B13" s="1" t="s">
        <v>124</v>
      </c>
      <c r="C13" s="1" t="s">
        <v>6</v>
      </c>
      <c r="D13" s="1" t="s">
        <v>126</v>
      </c>
      <c r="E13" s="1" t="s">
        <v>7</v>
      </c>
      <c r="G13" s="76"/>
      <c r="H13" s="78"/>
    </row>
    <row r="14" spans="1:8" ht="18" x14ac:dyDescent="0.2">
      <c r="A14" s="65">
        <v>13</v>
      </c>
      <c r="B14" s="1" t="s">
        <v>124</v>
      </c>
      <c r="C14" s="1" t="s">
        <v>12</v>
      </c>
      <c r="D14" s="1" t="s">
        <v>164</v>
      </c>
      <c r="E14" s="1" t="s">
        <v>17</v>
      </c>
    </row>
    <row r="15" spans="1:8" ht="18" x14ac:dyDescent="0.2">
      <c r="A15" s="65">
        <v>14</v>
      </c>
      <c r="B15" s="1" t="s">
        <v>124</v>
      </c>
      <c r="C15" s="8" t="s">
        <v>15</v>
      </c>
      <c r="D15" s="8" t="s">
        <v>272</v>
      </c>
      <c r="E15" s="8" t="s">
        <v>7</v>
      </c>
    </row>
    <row r="16" spans="1:8" ht="18" x14ac:dyDescent="0.2">
      <c r="A16" s="65">
        <v>15</v>
      </c>
      <c r="B16" s="1" t="s">
        <v>124</v>
      </c>
      <c r="C16" s="1" t="s">
        <v>12</v>
      </c>
      <c r="D16" s="1" t="s">
        <v>305</v>
      </c>
      <c r="E16" s="1" t="s">
        <v>7</v>
      </c>
    </row>
    <row r="17" spans="1:5" ht="18" x14ac:dyDescent="0.2">
      <c r="A17" s="65">
        <v>16</v>
      </c>
      <c r="B17" s="1" t="s">
        <v>124</v>
      </c>
      <c r="C17" s="1" t="s">
        <v>6</v>
      </c>
      <c r="D17" s="1" t="s">
        <v>322</v>
      </c>
      <c r="E17" s="55" t="s">
        <v>7</v>
      </c>
    </row>
    <row r="18" spans="1:5" ht="18" x14ac:dyDescent="0.2">
      <c r="A18" s="65">
        <v>17</v>
      </c>
      <c r="B18" s="55" t="s">
        <v>124</v>
      </c>
      <c r="C18" s="56" t="s">
        <v>12</v>
      </c>
      <c r="D18" s="56" t="s">
        <v>442</v>
      </c>
      <c r="E18" s="56" t="s">
        <v>17</v>
      </c>
    </row>
    <row r="19" spans="1:5" ht="18" x14ac:dyDescent="0.2">
      <c r="A19" s="65">
        <v>18</v>
      </c>
      <c r="B19" s="57" t="s">
        <v>124</v>
      </c>
      <c r="C19" s="58" t="s">
        <v>12</v>
      </c>
      <c r="D19" s="58" t="s">
        <v>332</v>
      </c>
      <c r="E19" s="58" t="s">
        <v>25</v>
      </c>
    </row>
    <row r="20" spans="1:5" ht="18" x14ac:dyDescent="0.2">
      <c r="A20" s="65">
        <v>19</v>
      </c>
      <c r="B20" s="1" t="s">
        <v>127</v>
      </c>
      <c r="C20" s="1" t="s">
        <v>6</v>
      </c>
      <c r="D20" s="1" t="s">
        <v>128</v>
      </c>
      <c r="E20" s="55" t="s">
        <v>17</v>
      </c>
    </row>
    <row r="21" spans="1:5" ht="18" x14ac:dyDescent="0.2">
      <c r="A21" s="65">
        <v>20</v>
      </c>
      <c r="B21" s="1" t="s">
        <v>127</v>
      </c>
      <c r="C21" s="1" t="s">
        <v>6</v>
      </c>
      <c r="D21" s="1" t="s">
        <v>249</v>
      </c>
      <c r="E21" s="1" t="s">
        <v>17</v>
      </c>
    </row>
    <row r="22" spans="1:5" ht="18" x14ac:dyDescent="0.2">
      <c r="A22" s="65">
        <v>21</v>
      </c>
      <c r="B22" s="29" t="s">
        <v>127</v>
      </c>
      <c r="C22" s="29" t="s">
        <v>27</v>
      </c>
      <c r="D22" s="29" t="s">
        <v>152</v>
      </c>
      <c r="E22" s="29" t="s">
        <v>17</v>
      </c>
    </row>
    <row r="23" spans="1:5" ht="18" x14ac:dyDescent="0.2">
      <c r="A23" s="65">
        <v>22</v>
      </c>
      <c r="B23" s="1" t="s">
        <v>127</v>
      </c>
      <c r="C23" s="1" t="s">
        <v>12</v>
      </c>
      <c r="D23" s="1" t="s">
        <v>151</v>
      </c>
      <c r="E23" s="1" t="s">
        <v>17</v>
      </c>
    </row>
    <row r="24" spans="1:5" ht="18" x14ac:dyDescent="0.2">
      <c r="A24" s="65">
        <v>23</v>
      </c>
      <c r="B24" s="8" t="s">
        <v>127</v>
      </c>
      <c r="C24" s="8" t="s">
        <v>6</v>
      </c>
      <c r="D24" s="8" t="s">
        <v>190</v>
      </c>
      <c r="E24" s="8" t="s">
        <v>17</v>
      </c>
    </row>
    <row r="25" spans="1:5" ht="18" x14ac:dyDescent="0.2">
      <c r="A25" s="65">
        <v>24</v>
      </c>
      <c r="B25" s="8" t="s">
        <v>127</v>
      </c>
      <c r="C25" s="8" t="s">
        <v>12</v>
      </c>
      <c r="D25" s="8" t="s">
        <v>181</v>
      </c>
      <c r="E25" s="8" t="s">
        <v>17</v>
      </c>
    </row>
    <row r="26" spans="1:5" ht="18" x14ac:dyDescent="0.2">
      <c r="A26" s="65">
        <v>25</v>
      </c>
      <c r="B26" s="8" t="s">
        <v>127</v>
      </c>
      <c r="C26" s="8" t="s">
        <v>6</v>
      </c>
      <c r="D26" s="8" t="s">
        <v>180</v>
      </c>
      <c r="E26" s="8" t="s">
        <v>17</v>
      </c>
    </row>
    <row r="27" spans="1:5" ht="18" x14ac:dyDescent="0.2">
      <c r="A27" s="65">
        <v>26</v>
      </c>
      <c r="B27" s="20" t="s">
        <v>127</v>
      </c>
      <c r="C27" s="20" t="s">
        <v>27</v>
      </c>
      <c r="D27" s="20" t="s">
        <v>45</v>
      </c>
      <c r="E27" s="20" t="s">
        <v>17</v>
      </c>
    </row>
    <row r="28" spans="1:5" ht="18" x14ac:dyDescent="0.2">
      <c r="A28" s="65">
        <v>27</v>
      </c>
      <c r="B28" s="8" t="s">
        <v>127</v>
      </c>
      <c r="C28" s="8" t="s">
        <v>51</v>
      </c>
      <c r="D28" s="8" t="s">
        <v>306</v>
      </c>
      <c r="E28" s="8" t="s">
        <v>7</v>
      </c>
    </row>
    <row r="29" spans="1:5" s="54" customFormat="1" ht="18" x14ac:dyDescent="0.2">
      <c r="A29" s="65">
        <v>28</v>
      </c>
      <c r="B29" s="61" t="s">
        <v>127</v>
      </c>
      <c r="C29" s="60" t="s">
        <v>6</v>
      </c>
      <c r="D29" s="61" t="s">
        <v>443</v>
      </c>
      <c r="E29" s="61" t="s">
        <v>17</v>
      </c>
    </row>
    <row r="30" spans="1:5" s="54" customFormat="1" ht="18" x14ac:dyDescent="0.2">
      <c r="A30" s="65">
        <v>29</v>
      </c>
      <c r="B30" s="61" t="s">
        <v>127</v>
      </c>
      <c r="C30" s="60" t="s">
        <v>12</v>
      </c>
      <c r="D30" s="61" t="s">
        <v>444</v>
      </c>
      <c r="E30" s="61" t="s">
        <v>17</v>
      </c>
    </row>
    <row r="31" spans="1:5" s="54" customFormat="1" ht="18" x14ac:dyDescent="0.2">
      <c r="A31" s="65">
        <v>30</v>
      </c>
      <c r="B31" s="63" t="s">
        <v>127</v>
      </c>
      <c r="C31" s="61" t="s">
        <v>6</v>
      </c>
      <c r="D31" s="61" t="s">
        <v>445</v>
      </c>
      <c r="E31" s="61" t="s">
        <v>17</v>
      </c>
    </row>
    <row r="32" spans="1:5" ht="18" x14ac:dyDescent="0.2">
      <c r="A32" s="65">
        <v>31</v>
      </c>
      <c r="B32" s="1" t="s">
        <v>129</v>
      </c>
      <c r="C32" s="1" t="s">
        <v>6</v>
      </c>
      <c r="D32" s="1" t="s">
        <v>130</v>
      </c>
      <c r="E32" s="1" t="s">
        <v>7</v>
      </c>
    </row>
    <row r="33" spans="1:5" ht="18" x14ac:dyDescent="0.2">
      <c r="A33" s="65">
        <v>32</v>
      </c>
      <c r="B33" s="1" t="s">
        <v>129</v>
      </c>
      <c r="C33" s="1" t="s">
        <v>15</v>
      </c>
      <c r="D33" s="1" t="s">
        <v>250</v>
      </c>
      <c r="E33" s="1" t="s">
        <v>20</v>
      </c>
    </row>
    <row r="34" spans="1:5" ht="18" x14ac:dyDescent="0.2">
      <c r="A34" s="65">
        <v>33</v>
      </c>
      <c r="B34" s="1" t="s">
        <v>129</v>
      </c>
      <c r="C34" s="1" t="s">
        <v>6</v>
      </c>
      <c r="D34" s="1" t="s">
        <v>251</v>
      </c>
      <c r="E34" s="1" t="s">
        <v>7</v>
      </c>
    </row>
    <row r="35" spans="1:5" ht="18" x14ac:dyDescent="0.2">
      <c r="A35" s="65">
        <v>34</v>
      </c>
      <c r="B35" s="1" t="s">
        <v>129</v>
      </c>
      <c r="C35" s="1" t="s">
        <v>15</v>
      </c>
      <c r="D35" s="5" t="s">
        <v>252</v>
      </c>
      <c r="E35" s="1" t="s">
        <v>20</v>
      </c>
    </row>
    <row r="36" spans="1:5" ht="18" x14ac:dyDescent="0.2">
      <c r="A36" s="65">
        <v>35</v>
      </c>
      <c r="B36" s="1" t="s">
        <v>129</v>
      </c>
      <c r="C36" s="1" t="s">
        <v>6</v>
      </c>
      <c r="D36" s="1" t="s">
        <v>253</v>
      </c>
      <c r="E36" s="1" t="s">
        <v>7</v>
      </c>
    </row>
    <row r="37" spans="1:5" ht="18" x14ac:dyDescent="0.2">
      <c r="A37" s="65">
        <v>36</v>
      </c>
      <c r="B37" s="1" t="s">
        <v>129</v>
      </c>
      <c r="C37" s="1" t="s">
        <v>15</v>
      </c>
      <c r="D37" s="1" t="s">
        <v>254</v>
      </c>
      <c r="E37" s="1" t="s">
        <v>20</v>
      </c>
    </row>
    <row r="38" spans="1:5" ht="18" x14ac:dyDescent="0.2">
      <c r="A38" s="65">
        <v>37</v>
      </c>
      <c r="B38" s="18" t="s">
        <v>129</v>
      </c>
      <c r="C38" s="18" t="s">
        <v>27</v>
      </c>
      <c r="D38" s="18" t="s">
        <v>45</v>
      </c>
      <c r="E38" s="20" t="s">
        <v>17</v>
      </c>
    </row>
    <row r="39" spans="1:5" ht="18" x14ac:dyDescent="0.2">
      <c r="A39" s="65">
        <v>38</v>
      </c>
      <c r="B39" s="1" t="s">
        <v>129</v>
      </c>
      <c r="C39" s="1" t="s">
        <v>15</v>
      </c>
      <c r="D39" s="1" t="s">
        <v>131</v>
      </c>
      <c r="E39" s="1" t="s">
        <v>7</v>
      </c>
    </row>
    <row r="40" spans="1:5" ht="18" x14ac:dyDescent="0.2">
      <c r="A40" s="65">
        <v>39</v>
      </c>
      <c r="B40" s="29" t="s">
        <v>129</v>
      </c>
      <c r="C40" s="29" t="s">
        <v>27</v>
      </c>
      <c r="D40" s="29" t="s">
        <v>255</v>
      </c>
      <c r="E40" s="29" t="s">
        <v>17</v>
      </c>
    </row>
    <row r="41" spans="1:5" ht="18" x14ac:dyDescent="0.2">
      <c r="A41" s="65">
        <v>40</v>
      </c>
      <c r="B41" s="1" t="s">
        <v>129</v>
      </c>
      <c r="C41" s="1" t="s">
        <v>12</v>
      </c>
      <c r="D41" s="1" t="s">
        <v>132</v>
      </c>
      <c r="E41" s="1" t="s">
        <v>7</v>
      </c>
    </row>
    <row r="42" spans="1:5" ht="18" x14ac:dyDescent="0.2">
      <c r="A42" s="65">
        <v>41</v>
      </c>
      <c r="B42" s="1" t="s">
        <v>129</v>
      </c>
      <c r="C42" s="1" t="s">
        <v>12</v>
      </c>
      <c r="D42" s="1" t="s">
        <v>162</v>
      </c>
      <c r="E42" s="1" t="s">
        <v>7</v>
      </c>
    </row>
    <row r="43" spans="1:5" ht="18" x14ac:dyDescent="0.2">
      <c r="A43" s="65">
        <v>42</v>
      </c>
      <c r="B43" s="1" t="s">
        <v>129</v>
      </c>
      <c r="C43" s="1" t="s">
        <v>12</v>
      </c>
      <c r="D43" s="1" t="s">
        <v>163</v>
      </c>
      <c r="E43" s="1" t="s">
        <v>7</v>
      </c>
    </row>
    <row r="44" spans="1:5" ht="18" x14ac:dyDescent="0.2">
      <c r="A44" s="65">
        <v>43</v>
      </c>
      <c r="B44" s="1" t="s">
        <v>129</v>
      </c>
      <c r="C44" s="1" t="s">
        <v>6</v>
      </c>
      <c r="D44" s="1" t="s">
        <v>169</v>
      </c>
      <c r="E44" s="1" t="s">
        <v>7</v>
      </c>
    </row>
    <row r="45" spans="1:5" ht="18" x14ac:dyDescent="0.2">
      <c r="A45" s="65">
        <v>44</v>
      </c>
      <c r="B45" s="1" t="s">
        <v>129</v>
      </c>
      <c r="C45" s="1" t="s">
        <v>12</v>
      </c>
      <c r="D45" s="1" t="s">
        <v>323</v>
      </c>
      <c r="E45" s="1" t="s">
        <v>7</v>
      </c>
    </row>
    <row r="46" spans="1:5" s="59" customFormat="1" ht="18" x14ac:dyDescent="0.2">
      <c r="A46" s="65">
        <v>45</v>
      </c>
      <c r="B46" s="1" t="s">
        <v>129</v>
      </c>
      <c r="C46" s="1" t="s">
        <v>12</v>
      </c>
      <c r="D46" s="1" t="s">
        <v>317</v>
      </c>
      <c r="E46" s="1" t="s">
        <v>25</v>
      </c>
    </row>
    <row r="47" spans="1:5" s="59" customFormat="1" ht="18" x14ac:dyDescent="0.2">
      <c r="A47" s="65">
        <v>46</v>
      </c>
      <c r="B47" s="63" t="s">
        <v>129</v>
      </c>
      <c r="C47" s="63" t="s">
        <v>6</v>
      </c>
      <c r="D47" s="63" t="s">
        <v>446</v>
      </c>
      <c r="E47" s="62" t="s">
        <v>7</v>
      </c>
    </row>
    <row r="48" spans="1:5" ht="18" x14ac:dyDescent="0.2">
      <c r="A48" s="65">
        <v>47</v>
      </c>
      <c r="B48" s="63" t="s">
        <v>129</v>
      </c>
      <c r="C48" s="63" t="s">
        <v>12</v>
      </c>
      <c r="D48" s="63" t="s">
        <v>447</v>
      </c>
      <c r="E48" s="62" t="s">
        <v>7</v>
      </c>
    </row>
    <row r="49" spans="1:5" ht="18" x14ac:dyDescent="0.2">
      <c r="A49" s="64" t="s">
        <v>46</v>
      </c>
      <c r="B49" s="64">
        <f>SUBTOTAL(103,Table5[انجمن علمی])</f>
        <v>47</v>
      </c>
      <c r="C49" s="64">
        <f>SUBTOTAL(103,Table5[نوع برنامه])</f>
        <v>47</v>
      </c>
      <c r="D49" s="64">
        <f>SUBTOTAL(103,Table5[عنوان برنامه])</f>
        <v>47</v>
      </c>
      <c r="E49" s="64">
        <f>SUBTOTAL(103,Table5[گستره برنامه])</f>
        <v>47</v>
      </c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H13"/>
  <sheetViews>
    <sheetView rightToLeft="1" topLeftCell="C1" workbookViewId="0">
      <selection activeCell="H1" sqref="H1:H1048576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3">
        <v>1</v>
      </c>
      <c r="B2" s="8" t="s">
        <v>133</v>
      </c>
      <c r="C2" s="8" t="s">
        <v>51</v>
      </c>
      <c r="D2" s="8" t="s">
        <v>217</v>
      </c>
      <c r="E2" s="9" t="s">
        <v>7</v>
      </c>
      <c r="G2" s="68" t="s">
        <v>258</v>
      </c>
      <c r="H2" s="34">
        <v>2</v>
      </c>
    </row>
    <row r="3" spans="1:8" ht="18" x14ac:dyDescent="0.2">
      <c r="A3" s="23">
        <v>2</v>
      </c>
      <c r="B3" s="3" t="s">
        <v>133</v>
      </c>
      <c r="C3" s="3" t="s">
        <v>51</v>
      </c>
      <c r="D3" s="3" t="s">
        <v>134</v>
      </c>
      <c r="E3" s="4" t="s">
        <v>7</v>
      </c>
      <c r="G3" s="68" t="s">
        <v>277</v>
      </c>
      <c r="H3" s="34">
        <f>E7</f>
        <v>5</v>
      </c>
    </row>
    <row r="4" spans="1:8" ht="18" x14ac:dyDescent="0.2">
      <c r="A4" s="23">
        <v>3</v>
      </c>
      <c r="B4" s="8" t="s">
        <v>135</v>
      </c>
      <c r="C4" s="8" t="s">
        <v>51</v>
      </c>
      <c r="D4" s="8" t="s">
        <v>216</v>
      </c>
      <c r="E4" s="9" t="s">
        <v>7</v>
      </c>
      <c r="G4" s="68" t="s">
        <v>276</v>
      </c>
      <c r="H4" s="34">
        <v>0</v>
      </c>
    </row>
    <row r="5" spans="1:8" ht="18" x14ac:dyDescent="0.2">
      <c r="A5" s="23">
        <v>4</v>
      </c>
      <c r="B5" s="8" t="s">
        <v>135</v>
      </c>
      <c r="C5" s="8" t="s">
        <v>51</v>
      </c>
      <c r="D5" s="8" t="s">
        <v>214</v>
      </c>
      <c r="E5" s="9" t="s">
        <v>7</v>
      </c>
      <c r="G5" s="68" t="s">
        <v>275</v>
      </c>
      <c r="H5" s="34">
        <v>0</v>
      </c>
    </row>
    <row r="6" spans="1:8" ht="18" x14ac:dyDescent="0.2">
      <c r="A6" s="23">
        <v>5</v>
      </c>
      <c r="B6" s="8" t="s">
        <v>135</v>
      </c>
      <c r="C6" s="8" t="s">
        <v>12</v>
      </c>
      <c r="D6" s="8" t="s">
        <v>215</v>
      </c>
      <c r="E6" s="9" t="s">
        <v>7</v>
      </c>
      <c r="G6" s="68" t="s">
        <v>279</v>
      </c>
      <c r="H6" s="34">
        <v>0</v>
      </c>
    </row>
    <row r="7" spans="1:8" ht="18" x14ac:dyDescent="0.2">
      <c r="A7" s="12" t="s">
        <v>46</v>
      </c>
      <c r="B7" s="12">
        <f>SUBTOTAL(103,Table6[انجمن علمی])</f>
        <v>5</v>
      </c>
      <c r="C7" s="12">
        <f>SUBTOTAL(103,Table6[نوع برنامه])</f>
        <v>5</v>
      </c>
      <c r="D7" s="12">
        <f>SUBTOTAL(103,Table6[عنوان برنامه])</f>
        <v>5</v>
      </c>
      <c r="E7" s="12">
        <f>SUBTOTAL(103,Table6[گستره برنامه])</f>
        <v>5</v>
      </c>
      <c r="G7" s="68" t="s">
        <v>278</v>
      </c>
      <c r="H7" s="34">
        <v>0</v>
      </c>
    </row>
    <row r="8" spans="1:8" ht="18" x14ac:dyDescent="0.2">
      <c r="G8" s="68" t="s">
        <v>259</v>
      </c>
      <c r="H8" s="34">
        <v>2</v>
      </c>
    </row>
    <row r="9" spans="1:8" ht="18" x14ac:dyDescent="0.2">
      <c r="G9" s="68" t="s">
        <v>260</v>
      </c>
      <c r="H9" s="34">
        <v>0</v>
      </c>
    </row>
    <row r="10" spans="1:8" ht="18" x14ac:dyDescent="0.2">
      <c r="G10" s="68" t="s">
        <v>261</v>
      </c>
      <c r="H10" s="37"/>
    </row>
    <row r="11" spans="1:8" ht="18" customHeight="1" x14ac:dyDescent="0.2">
      <c r="G11" s="75" t="s">
        <v>448</v>
      </c>
      <c r="H11" s="77"/>
    </row>
    <row r="12" spans="1:8" x14ac:dyDescent="0.2">
      <c r="G12" s="75"/>
      <c r="H12" s="77"/>
    </row>
    <row r="13" spans="1:8" ht="15" thickBot="1" x14ac:dyDescent="0.25">
      <c r="G13" s="76"/>
      <c r="H13" s="78"/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A1:H13"/>
  <sheetViews>
    <sheetView rightToLeft="1" topLeftCell="C1" workbookViewId="0">
      <selection activeCell="G1" sqref="G1:H13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26" t="s">
        <v>280</v>
      </c>
      <c r="H1" s="27" t="s">
        <v>281</v>
      </c>
    </row>
    <row r="2" spans="1:8" ht="18" x14ac:dyDescent="0.2">
      <c r="A2" s="50">
        <v>1</v>
      </c>
      <c r="B2" s="1" t="s">
        <v>320</v>
      </c>
      <c r="C2" s="1" t="s">
        <v>51</v>
      </c>
      <c r="D2" s="1" t="s">
        <v>321</v>
      </c>
      <c r="E2" s="2" t="s">
        <v>7</v>
      </c>
      <c r="G2" s="68" t="s">
        <v>258</v>
      </c>
      <c r="H2" s="34">
        <v>4</v>
      </c>
    </row>
    <row r="3" spans="1:8" ht="18" x14ac:dyDescent="0.2">
      <c r="A3" s="50">
        <v>2</v>
      </c>
      <c r="B3" s="1" t="s">
        <v>320</v>
      </c>
      <c r="C3" s="8" t="s">
        <v>6</v>
      </c>
      <c r="D3" s="8" t="s">
        <v>351</v>
      </c>
      <c r="E3" s="9" t="s">
        <v>7</v>
      </c>
      <c r="G3" s="68" t="s">
        <v>277</v>
      </c>
      <c r="H3" s="34">
        <f>E6</f>
        <v>4</v>
      </c>
    </row>
    <row r="4" spans="1:8" ht="18" x14ac:dyDescent="0.2">
      <c r="A4" s="23">
        <v>3</v>
      </c>
      <c r="B4" s="1" t="s">
        <v>135</v>
      </c>
      <c r="C4" s="1" t="s">
        <v>6</v>
      </c>
      <c r="D4" s="1" t="s">
        <v>136</v>
      </c>
      <c r="E4" s="2" t="s">
        <v>7</v>
      </c>
      <c r="G4" s="68" t="s">
        <v>276</v>
      </c>
      <c r="H4" s="34">
        <v>0</v>
      </c>
    </row>
    <row r="5" spans="1:8" ht="18" x14ac:dyDescent="0.2">
      <c r="A5" s="31">
        <v>4</v>
      </c>
      <c r="B5" s="3" t="s">
        <v>137</v>
      </c>
      <c r="C5" s="3" t="s">
        <v>51</v>
      </c>
      <c r="D5" s="3" t="s">
        <v>138</v>
      </c>
      <c r="E5" s="4" t="s">
        <v>7</v>
      </c>
      <c r="G5" s="68" t="s">
        <v>275</v>
      </c>
      <c r="H5" s="34">
        <v>0</v>
      </c>
    </row>
    <row r="6" spans="1:8" ht="18" x14ac:dyDescent="0.2">
      <c r="A6" s="12" t="s">
        <v>46</v>
      </c>
      <c r="B6" s="12">
        <f>SUBTOTAL(103,Table7[انجمن علمی])</f>
        <v>4</v>
      </c>
      <c r="C6" s="12">
        <f>SUBTOTAL(103,Table7[نوع برنامه])</f>
        <v>4</v>
      </c>
      <c r="D6" s="12">
        <f>SUBTOTAL(103,Table7[عنوان برنامه])</f>
        <v>4</v>
      </c>
      <c r="E6" s="12">
        <f>SUBTOTAL(103,Table7[گستره برنامه])</f>
        <v>4</v>
      </c>
      <c r="G6" s="68" t="s">
        <v>279</v>
      </c>
      <c r="H6" s="34">
        <v>0</v>
      </c>
    </row>
    <row r="7" spans="1:8" ht="18" x14ac:dyDescent="0.2">
      <c r="G7" s="68" t="s">
        <v>278</v>
      </c>
      <c r="H7" s="34">
        <v>0</v>
      </c>
    </row>
    <row r="8" spans="1:8" ht="18" x14ac:dyDescent="0.2">
      <c r="G8" s="68" t="s">
        <v>259</v>
      </c>
      <c r="H8" s="34">
        <v>3</v>
      </c>
    </row>
    <row r="9" spans="1:8" ht="18" x14ac:dyDescent="0.2">
      <c r="G9" s="68" t="s">
        <v>260</v>
      </c>
      <c r="H9" s="34">
        <v>1</v>
      </c>
    </row>
    <row r="10" spans="1:8" ht="18" x14ac:dyDescent="0.2">
      <c r="G10" s="68" t="s">
        <v>261</v>
      </c>
      <c r="H10" s="37" t="s">
        <v>406</v>
      </c>
    </row>
    <row r="11" spans="1:8" ht="18" customHeight="1" x14ac:dyDescent="0.2">
      <c r="G11" s="75" t="s">
        <v>448</v>
      </c>
      <c r="H11" s="77"/>
    </row>
    <row r="12" spans="1:8" x14ac:dyDescent="0.2">
      <c r="G12" s="75"/>
      <c r="H12" s="77"/>
    </row>
    <row r="13" spans="1:8" ht="15" thickBot="1" x14ac:dyDescent="0.25">
      <c r="G13" s="76"/>
      <c r="H13" s="78"/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H21"/>
  <sheetViews>
    <sheetView rightToLeft="1" workbookViewId="0">
      <selection activeCell="G1" sqref="G1:H13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5">
        <v>1</v>
      </c>
      <c r="B2" s="1" t="s">
        <v>139</v>
      </c>
      <c r="C2" s="1" t="s">
        <v>12</v>
      </c>
      <c r="D2" s="1" t="s">
        <v>140</v>
      </c>
      <c r="E2" s="7" t="s">
        <v>7</v>
      </c>
      <c r="G2" s="68" t="s">
        <v>258</v>
      </c>
      <c r="H2" s="34">
        <v>1</v>
      </c>
    </row>
    <row r="3" spans="1:8" ht="18" x14ac:dyDescent="0.2">
      <c r="A3" s="25">
        <v>2</v>
      </c>
      <c r="B3" s="1" t="s">
        <v>139</v>
      </c>
      <c r="C3" s="1" t="s">
        <v>12</v>
      </c>
      <c r="D3" s="32" t="s">
        <v>141</v>
      </c>
      <c r="E3" s="7" t="s">
        <v>7</v>
      </c>
      <c r="G3" s="68" t="s">
        <v>277</v>
      </c>
      <c r="H3" s="34">
        <f>E21</f>
        <v>19</v>
      </c>
    </row>
    <row r="4" spans="1:8" ht="18" x14ac:dyDescent="0.2">
      <c r="A4" s="25">
        <v>3</v>
      </c>
      <c r="B4" s="1" t="s">
        <v>139</v>
      </c>
      <c r="C4" s="1" t="s">
        <v>12</v>
      </c>
      <c r="D4" s="1" t="s">
        <v>142</v>
      </c>
      <c r="E4" s="7" t="s">
        <v>7</v>
      </c>
      <c r="G4" s="68" t="s">
        <v>276</v>
      </c>
      <c r="H4" s="34">
        <v>0</v>
      </c>
    </row>
    <row r="5" spans="1:8" ht="18" x14ac:dyDescent="0.2">
      <c r="A5" s="25">
        <v>4</v>
      </c>
      <c r="B5" s="1" t="s">
        <v>139</v>
      </c>
      <c r="C5" s="1" t="s">
        <v>12</v>
      </c>
      <c r="D5" s="1" t="s">
        <v>143</v>
      </c>
      <c r="E5" s="7" t="s">
        <v>7</v>
      </c>
      <c r="G5" s="68" t="s">
        <v>275</v>
      </c>
      <c r="H5" s="34">
        <v>0</v>
      </c>
    </row>
    <row r="6" spans="1:8" ht="18" x14ac:dyDescent="0.2">
      <c r="A6" s="25">
        <v>5</v>
      </c>
      <c r="B6" s="1" t="s">
        <v>139</v>
      </c>
      <c r="C6" s="1" t="s">
        <v>12</v>
      </c>
      <c r="D6" s="1" t="s">
        <v>144</v>
      </c>
      <c r="E6" s="7" t="s">
        <v>7</v>
      </c>
      <c r="G6" s="68" t="s">
        <v>279</v>
      </c>
      <c r="H6" s="34">
        <v>0</v>
      </c>
    </row>
    <row r="7" spans="1:8" ht="18" x14ac:dyDescent="0.2">
      <c r="A7" s="25">
        <v>6</v>
      </c>
      <c r="B7" s="1" t="s">
        <v>139</v>
      </c>
      <c r="C7" s="1" t="s">
        <v>12</v>
      </c>
      <c r="D7" s="1" t="s">
        <v>145</v>
      </c>
      <c r="E7" s="7" t="s">
        <v>7</v>
      </c>
      <c r="G7" s="68" t="s">
        <v>278</v>
      </c>
      <c r="H7" s="34">
        <v>0</v>
      </c>
    </row>
    <row r="8" spans="1:8" ht="18" x14ac:dyDescent="0.2">
      <c r="A8" s="25">
        <v>7</v>
      </c>
      <c r="B8" s="1" t="s">
        <v>139</v>
      </c>
      <c r="C8" s="1" t="s">
        <v>12</v>
      </c>
      <c r="D8" s="1" t="s">
        <v>146</v>
      </c>
      <c r="E8" s="7" t="s">
        <v>7</v>
      </c>
      <c r="G8" s="68" t="s">
        <v>259</v>
      </c>
      <c r="H8" s="34">
        <v>1</v>
      </c>
    </row>
    <row r="9" spans="1:8" ht="18" x14ac:dyDescent="0.2">
      <c r="A9" s="25">
        <v>8</v>
      </c>
      <c r="B9" s="1" t="s">
        <v>139</v>
      </c>
      <c r="C9" s="1" t="s">
        <v>6</v>
      </c>
      <c r="D9" s="1" t="s">
        <v>147</v>
      </c>
      <c r="E9" s="7" t="s">
        <v>7</v>
      </c>
      <c r="G9" s="68" t="s">
        <v>260</v>
      </c>
      <c r="H9" s="34">
        <v>0</v>
      </c>
    </row>
    <row r="10" spans="1:8" ht="18" x14ac:dyDescent="0.2">
      <c r="A10" s="25">
        <v>9</v>
      </c>
      <c r="B10" s="1" t="s">
        <v>139</v>
      </c>
      <c r="C10" s="1" t="s">
        <v>6</v>
      </c>
      <c r="D10" s="1" t="s">
        <v>148</v>
      </c>
      <c r="E10" s="7" t="s">
        <v>7</v>
      </c>
      <c r="G10" s="68" t="s">
        <v>261</v>
      </c>
      <c r="H10" s="37"/>
    </row>
    <row r="11" spans="1:8" ht="18" x14ac:dyDescent="0.2">
      <c r="A11" s="25">
        <v>10</v>
      </c>
      <c r="B11" s="8" t="s">
        <v>139</v>
      </c>
      <c r="C11" s="8" t="s">
        <v>6</v>
      </c>
      <c r="D11" s="8" t="s">
        <v>148</v>
      </c>
      <c r="E11" s="13" t="s">
        <v>7</v>
      </c>
      <c r="G11" s="75" t="s">
        <v>448</v>
      </c>
      <c r="H11" s="77" t="s">
        <v>457</v>
      </c>
    </row>
    <row r="12" spans="1:8" ht="18" x14ac:dyDescent="0.2">
      <c r="A12" s="25">
        <v>11</v>
      </c>
      <c r="B12" s="8" t="s">
        <v>139</v>
      </c>
      <c r="C12" s="8" t="s">
        <v>6</v>
      </c>
      <c r="D12" s="8" t="s">
        <v>147</v>
      </c>
      <c r="E12" s="13" t="s">
        <v>7</v>
      </c>
      <c r="G12" s="75"/>
      <c r="H12" s="77"/>
    </row>
    <row r="13" spans="1:8" ht="18.75" thickBot="1" x14ac:dyDescent="0.25">
      <c r="A13" s="25">
        <v>12</v>
      </c>
      <c r="B13" s="8" t="s">
        <v>139</v>
      </c>
      <c r="C13" s="8" t="s">
        <v>12</v>
      </c>
      <c r="D13" s="8" t="s">
        <v>172</v>
      </c>
      <c r="E13" s="13" t="s">
        <v>7</v>
      </c>
      <c r="G13" s="76"/>
      <c r="H13" s="78"/>
    </row>
    <row r="14" spans="1:8" ht="18" x14ac:dyDescent="0.2">
      <c r="A14" s="25">
        <v>13</v>
      </c>
      <c r="B14" s="8" t="s">
        <v>139</v>
      </c>
      <c r="C14" s="8" t="s">
        <v>6</v>
      </c>
      <c r="D14" s="8" t="s">
        <v>297</v>
      </c>
      <c r="E14" s="13" t="s">
        <v>7</v>
      </c>
    </row>
    <row r="15" spans="1:8" ht="18" x14ac:dyDescent="0.2">
      <c r="A15" s="25">
        <v>14</v>
      </c>
      <c r="B15" s="8" t="s">
        <v>139</v>
      </c>
      <c r="C15" s="8" t="s">
        <v>12</v>
      </c>
      <c r="D15" s="8" t="s">
        <v>356</v>
      </c>
      <c r="E15" s="13" t="s">
        <v>7</v>
      </c>
    </row>
    <row r="16" spans="1:8" ht="18" x14ac:dyDescent="0.2">
      <c r="A16" s="25">
        <v>15</v>
      </c>
      <c r="B16" s="8" t="s">
        <v>139</v>
      </c>
      <c r="C16" s="8" t="s">
        <v>12</v>
      </c>
      <c r="D16" s="8" t="s">
        <v>357</v>
      </c>
      <c r="E16" s="13" t="s">
        <v>7</v>
      </c>
    </row>
    <row r="17" spans="1:5" ht="18" x14ac:dyDescent="0.2">
      <c r="A17" s="25">
        <v>16</v>
      </c>
      <c r="B17" s="58" t="s">
        <v>139</v>
      </c>
      <c r="C17" s="58" t="s">
        <v>12</v>
      </c>
      <c r="D17" s="58" t="s">
        <v>332</v>
      </c>
      <c r="E17" s="66" t="s">
        <v>25</v>
      </c>
    </row>
    <row r="18" spans="1:5" ht="18" x14ac:dyDescent="0.2">
      <c r="A18" s="25">
        <v>17</v>
      </c>
      <c r="B18" s="8" t="s">
        <v>139</v>
      </c>
      <c r="C18" s="1" t="s">
        <v>15</v>
      </c>
      <c r="D18" s="8" t="s">
        <v>358</v>
      </c>
      <c r="E18" s="13" t="s">
        <v>7</v>
      </c>
    </row>
    <row r="19" spans="1:5" ht="18" x14ac:dyDescent="0.2">
      <c r="A19" s="25">
        <v>18</v>
      </c>
      <c r="B19" s="8" t="s">
        <v>139</v>
      </c>
      <c r="C19" s="8" t="s">
        <v>6</v>
      </c>
      <c r="D19" s="8" t="s">
        <v>359</v>
      </c>
      <c r="E19" s="13" t="s">
        <v>7</v>
      </c>
    </row>
    <row r="20" spans="1:5" ht="18" x14ac:dyDescent="0.2">
      <c r="A20" s="25">
        <v>19</v>
      </c>
      <c r="B20" s="8" t="s">
        <v>139</v>
      </c>
      <c r="C20" s="8" t="s">
        <v>12</v>
      </c>
      <c r="D20" s="8" t="s">
        <v>360</v>
      </c>
      <c r="E20" s="13" t="s">
        <v>7</v>
      </c>
    </row>
    <row r="21" spans="1:5" ht="18" x14ac:dyDescent="0.2">
      <c r="A21" s="12" t="s">
        <v>46</v>
      </c>
      <c r="B21" s="12">
        <f>SUBTOTAL(103,Table8[انجمن علمی])</f>
        <v>19</v>
      </c>
      <c r="C21" s="12">
        <f>SUBTOTAL(103,Table8[نوع برنامه])</f>
        <v>19</v>
      </c>
      <c r="D21" s="12">
        <f>SUBTOTAL(103,Table8[عنوان برنامه])</f>
        <v>19</v>
      </c>
      <c r="E21" s="12">
        <f>SUBTOTAL(103,Table8[گستره برنامه])</f>
        <v>19</v>
      </c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گزارش کلی</vt:lpstr>
      <vt:lpstr>ادبیات و علوم انسانی</vt:lpstr>
      <vt:lpstr>کشاورزی و منابع طبیعی</vt:lpstr>
      <vt:lpstr>علوم</vt:lpstr>
      <vt:lpstr>فنی و مهندسی</vt:lpstr>
      <vt:lpstr>روانشناسی و علوم تربیتی</vt:lpstr>
      <vt:lpstr>مشگین‌شهر</vt:lpstr>
      <vt:lpstr>مغان</vt:lpstr>
      <vt:lpstr>نمین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 Bodaghi</dc:creator>
  <cp:lastModifiedBy>anjoman</cp:lastModifiedBy>
  <dcterms:created xsi:type="dcterms:W3CDTF">2018-03-06T09:25:32Z</dcterms:created>
  <dcterms:modified xsi:type="dcterms:W3CDTF">2018-10-13T09:19:35Z</dcterms:modified>
</cp:coreProperties>
</file>